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4\9. Septiembre 2024\"/>
    </mc:Choice>
  </mc:AlternateContent>
  <xr:revisionPtr revIDLastSave="0" documentId="13_ncr:1_{EA868EAD-366C-4BB1-AFA8-0E5EC44308F7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8" i="2" l="1"/>
  <c r="B259" i="2" s="1"/>
  <c r="C257" i="2"/>
  <c r="C256" i="2"/>
  <c r="C255" i="2"/>
  <c r="C254" i="2"/>
  <c r="C253" i="2"/>
  <c r="C252" i="2"/>
  <c r="C251" i="2"/>
  <c r="C250" i="2"/>
  <c r="C249" i="2"/>
  <c r="C248" i="2"/>
  <c r="B173" i="2"/>
  <c r="B174" i="2" s="1"/>
  <c r="C172" i="2"/>
  <c r="C171" i="2"/>
  <c r="C170" i="2"/>
  <c r="C169" i="2"/>
  <c r="C168" i="2"/>
  <c r="C167" i="2"/>
  <c r="C166" i="2"/>
  <c r="C165" i="2"/>
  <c r="C164" i="2"/>
  <c r="C163" i="2"/>
  <c r="B187" i="2"/>
  <c r="B188" i="2" s="1"/>
  <c r="C186" i="2"/>
  <c r="C185" i="2"/>
  <c r="C184" i="2"/>
  <c r="C183" i="2"/>
  <c r="C182" i="2"/>
  <c r="C181" i="2"/>
  <c r="C180" i="2"/>
  <c r="C179" i="2"/>
  <c r="C178" i="2"/>
  <c r="C177" i="2"/>
  <c r="C191" i="2"/>
  <c r="C192" i="2"/>
  <c r="C193" i="2"/>
  <c r="C194" i="2"/>
  <c r="C195" i="2"/>
  <c r="C196" i="2"/>
  <c r="C197" i="2"/>
  <c r="C198" i="2"/>
  <c r="C199" i="2"/>
  <c r="C200" i="2"/>
  <c r="B201" i="2"/>
  <c r="B202" i="2" s="1"/>
  <c r="B76" i="1"/>
  <c r="B75" i="1"/>
  <c r="D74" i="1"/>
  <c r="D73" i="1"/>
  <c r="D72" i="1"/>
  <c r="D71" i="1"/>
  <c r="D70" i="1"/>
  <c r="D69" i="1"/>
  <c r="D68" i="1"/>
  <c r="D67" i="1"/>
  <c r="D66" i="1"/>
  <c r="D65" i="1"/>
  <c r="B34" i="2"/>
  <c r="B33" i="2"/>
  <c r="C32" i="2"/>
  <c r="C31" i="2"/>
  <c r="C30" i="2"/>
  <c r="C29" i="2"/>
  <c r="C28" i="2"/>
  <c r="C27" i="2"/>
  <c r="C26" i="2"/>
  <c r="C25" i="2"/>
  <c r="C24" i="2"/>
  <c r="C23" i="2"/>
  <c r="C22" i="2"/>
  <c r="C258" i="2" l="1"/>
  <c r="C259" i="2" s="1"/>
  <c r="C173" i="2"/>
  <c r="C174" i="2" s="1"/>
  <c r="C187" i="2"/>
  <c r="C188" i="2" s="1"/>
  <c r="C201" i="2"/>
  <c r="C202" i="2" s="1"/>
  <c r="D76" i="1"/>
  <c r="D75" i="1"/>
  <c r="C34" i="2"/>
  <c r="C33" i="2"/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103" i="1"/>
  <c r="B244" i="2" l="1"/>
  <c r="B245" i="2" s="1"/>
  <c r="C243" i="2"/>
  <c r="C242" i="2"/>
  <c r="C241" i="2"/>
  <c r="C240" i="2"/>
  <c r="C239" i="2"/>
  <c r="C238" i="2"/>
  <c r="C237" i="2"/>
  <c r="C236" i="2"/>
  <c r="C235" i="2"/>
  <c r="C234" i="2"/>
  <c r="B159" i="2"/>
  <c r="B160" i="2" s="1"/>
  <c r="C158" i="2"/>
  <c r="C157" i="2"/>
  <c r="C156" i="2"/>
  <c r="C155" i="2"/>
  <c r="C154" i="2"/>
  <c r="C153" i="2"/>
  <c r="C152" i="2"/>
  <c r="C151" i="2"/>
  <c r="C150" i="2"/>
  <c r="C149" i="2"/>
  <c r="B131" i="2"/>
  <c r="B132" i="2" s="1"/>
  <c r="C130" i="2"/>
  <c r="C129" i="2"/>
  <c r="C128" i="2"/>
  <c r="C127" i="2"/>
  <c r="C126" i="2"/>
  <c r="C125" i="2"/>
  <c r="C124" i="2"/>
  <c r="C123" i="2"/>
  <c r="C122" i="2"/>
  <c r="C121" i="2"/>
  <c r="C244" i="2" l="1"/>
  <c r="C245" i="2" s="1"/>
  <c r="C159" i="2"/>
  <c r="C160" i="2" s="1"/>
  <c r="C131" i="2"/>
  <c r="C132" i="2" s="1"/>
  <c r="B103" i="2"/>
  <c r="B104" i="2" s="1"/>
  <c r="C102" i="2"/>
  <c r="C101" i="2"/>
  <c r="C100" i="2"/>
  <c r="C99" i="2"/>
  <c r="C98" i="2"/>
  <c r="C97" i="2"/>
  <c r="C96" i="2"/>
  <c r="C95" i="2"/>
  <c r="C94" i="2"/>
  <c r="C93" i="2"/>
  <c r="C103" i="2" l="1"/>
  <c r="C104" i="2" s="1"/>
  <c r="B286" i="2" l="1"/>
  <c r="B287" i="2" s="1"/>
  <c r="C285" i="2"/>
  <c r="C284" i="2"/>
  <c r="C283" i="2"/>
  <c r="C282" i="2"/>
  <c r="C281" i="2"/>
  <c r="C280" i="2"/>
  <c r="C279" i="2"/>
  <c r="C278" i="2"/>
  <c r="C277" i="2"/>
  <c r="C276" i="2"/>
  <c r="B47" i="2"/>
  <c r="B48" i="2" s="1"/>
  <c r="C46" i="2"/>
  <c r="C45" i="2"/>
  <c r="C44" i="2"/>
  <c r="C43" i="2"/>
  <c r="C42" i="2"/>
  <c r="C41" i="2"/>
  <c r="C40" i="2"/>
  <c r="C39" i="2"/>
  <c r="C38" i="2"/>
  <c r="C37" i="2"/>
  <c r="B75" i="2"/>
  <c r="B76" i="2" s="1"/>
  <c r="C286" i="2" l="1"/>
  <c r="C287" i="2" s="1"/>
  <c r="C47" i="2"/>
  <c r="C48" i="2" s="1"/>
  <c r="B145" i="2"/>
  <c r="B146" i="2" s="1"/>
  <c r="C144" i="2"/>
  <c r="C143" i="2"/>
  <c r="C142" i="2"/>
  <c r="C141" i="2"/>
  <c r="C140" i="2"/>
  <c r="C139" i="2"/>
  <c r="C138" i="2"/>
  <c r="C137" i="2"/>
  <c r="C136" i="2"/>
  <c r="C135" i="2"/>
  <c r="B215" i="2"/>
  <c r="B216" i="2" s="1"/>
  <c r="C214" i="2"/>
  <c r="C213" i="2"/>
  <c r="C212" i="2"/>
  <c r="C211" i="2"/>
  <c r="C210" i="2"/>
  <c r="C209" i="2"/>
  <c r="C208" i="2"/>
  <c r="C207" i="2"/>
  <c r="C206" i="2"/>
  <c r="C205" i="2"/>
  <c r="C74" i="2"/>
  <c r="C73" i="2"/>
  <c r="C72" i="2"/>
  <c r="C71" i="2"/>
  <c r="C70" i="2"/>
  <c r="C69" i="2"/>
  <c r="C68" i="2"/>
  <c r="C67" i="2"/>
  <c r="C66" i="2"/>
  <c r="C65" i="2"/>
  <c r="C215" i="2" l="1"/>
  <c r="C216" i="2" s="1"/>
  <c r="C75" i="2"/>
  <c r="C76" i="2" s="1"/>
  <c r="C145" i="2"/>
  <c r="C146" i="2" s="1"/>
  <c r="B61" i="2" l="1"/>
  <c r="B62" i="2" s="1"/>
  <c r="C60" i="2"/>
  <c r="C59" i="2"/>
  <c r="C58" i="2"/>
  <c r="C57" i="2"/>
  <c r="C56" i="2"/>
  <c r="C55" i="2"/>
  <c r="C54" i="2"/>
  <c r="C53" i="2"/>
  <c r="C52" i="2"/>
  <c r="C51" i="2"/>
  <c r="B117" i="2"/>
  <c r="B118" i="2" s="1"/>
  <c r="C116" i="2"/>
  <c r="C115" i="2"/>
  <c r="C114" i="2"/>
  <c r="C113" i="2"/>
  <c r="C112" i="2"/>
  <c r="C111" i="2"/>
  <c r="C110" i="2"/>
  <c r="C109" i="2"/>
  <c r="C108" i="2"/>
  <c r="C107" i="2"/>
  <c r="B272" i="2"/>
  <c r="B273" i="2" s="1"/>
  <c r="C271" i="2"/>
  <c r="C270" i="2"/>
  <c r="C269" i="2"/>
  <c r="C268" i="2"/>
  <c r="C267" i="2"/>
  <c r="C266" i="2"/>
  <c r="C265" i="2"/>
  <c r="C264" i="2"/>
  <c r="C263" i="2"/>
  <c r="C262" i="2"/>
  <c r="C80" i="2"/>
  <c r="C81" i="2"/>
  <c r="C82" i="2"/>
  <c r="C83" i="2"/>
  <c r="C84" i="2"/>
  <c r="C85" i="2"/>
  <c r="C86" i="2"/>
  <c r="C87" i="2"/>
  <c r="C88" i="2"/>
  <c r="C79" i="2"/>
  <c r="C227" i="2"/>
  <c r="C221" i="2"/>
  <c r="C222" i="2"/>
  <c r="C223" i="2"/>
  <c r="C224" i="2"/>
  <c r="C225" i="2"/>
  <c r="C226" i="2"/>
  <c r="C228" i="2"/>
  <c r="C229" i="2"/>
  <c r="C220" i="2"/>
  <c r="C219" i="2"/>
  <c r="C230" i="2" l="1"/>
  <c r="C117" i="2"/>
  <c r="C118" i="2" s="1"/>
  <c r="C61" i="2"/>
  <c r="C62" i="2" s="1"/>
  <c r="C89" i="2"/>
  <c r="C272" i="2"/>
  <c r="C273" i="2" s="1"/>
  <c r="B89" i="2"/>
  <c r="B90" i="2" s="1"/>
  <c r="B231" i="2"/>
  <c r="B230" i="2"/>
  <c r="E45" i="1"/>
  <c r="C90" i="2" l="1"/>
  <c r="C231" i="2"/>
  <c r="D101" i="1"/>
  <c r="E13" i="1" l="1"/>
  <c r="E7" i="1"/>
  <c r="E16" i="1"/>
  <c r="E15" i="1"/>
  <c r="E17" i="1" l="1"/>
  <c r="D46" i="1"/>
  <c r="D47" i="1" s="1"/>
  <c r="B32" i="1" l="1"/>
  <c r="B33" i="1"/>
  <c r="D32" i="1"/>
  <c r="B62" i="1" l="1"/>
  <c r="B104" i="1" l="1"/>
  <c r="D102" i="1"/>
  <c r="D100" i="1"/>
  <c r="D99" i="1"/>
  <c r="D98" i="1"/>
  <c r="D97" i="1"/>
  <c r="D96" i="1"/>
  <c r="D95" i="1"/>
  <c r="D94" i="1"/>
  <c r="D93" i="1"/>
  <c r="D103" i="1" l="1"/>
  <c r="D104" i="1"/>
  <c r="E14" i="1" l="1"/>
  <c r="E12" i="1"/>
  <c r="E11" i="1"/>
  <c r="E10" i="1"/>
  <c r="E9" i="1"/>
  <c r="E18" i="1" s="1"/>
  <c r="E8" i="1"/>
  <c r="B61" i="1"/>
  <c r="D86" i="1"/>
  <c r="D85" i="1"/>
  <c r="D79" i="1" l="1"/>
  <c r="E44" i="1" l="1"/>
  <c r="E43" i="1"/>
  <c r="E42" i="1"/>
  <c r="E41" i="1"/>
  <c r="E40" i="1"/>
  <c r="E39" i="1"/>
  <c r="E38" i="1"/>
  <c r="E37" i="1"/>
  <c r="E36" i="1"/>
  <c r="E46" i="1" l="1"/>
  <c r="E47" i="1" s="1"/>
  <c r="D88" i="1"/>
  <c r="D87" i="1"/>
  <c r="D84" i="1"/>
  <c r="D83" i="1"/>
  <c r="D82" i="1"/>
  <c r="D81" i="1"/>
  <c r="D80" i="1"/>
  <c r="D90" i="1" l="1"/>
  <c r="D60" i="1"/>
  <c r="D59" i="1"/>
  <c r="D58" i="1"/>
  <c r="D57" i="1"/>
  <c r="D56" i="1"/>
  <c r="D55" i="1"/>
  <c r="D54" i="1"/>
  <c r="D53" i="1"/>
  <c r="D52" i="1"/>
  <c r="D51" i="1"/>
  <c r="D50" i="1"/>
  <c r="D62" i="1" l="1"/>
  <c r="D61" i="1"/>
  <c r="E23" i="1"/>
  <c r="E24" i="1"/>
  <c r="E25" i="1"/>
  <c r="E26" i="1"/>
  <c r="E27" i="1"/>
  <c r="E28" i="1"/>
  <c r="E29" i="1"/>
  <c r="E30" i="1"/>
  <c r="E31" i="1"/>
  <c r="E22" i="1"/>
  <c r="E21" i="1"/>
  <c r="B46" i="1" l="1"/>
  <c r="B90" i="1" l="1"/>
  <c r="D89" i="1"/>
  <c r="B89" i="1"/>
  <c r="D18" i="1"/>
  <c r="B18" i="1"/>
  <c r="D17" i="1"/>
  <c r="B17" i="1"/>
  <c r="B47" i="1"/>
  <c r="E33" i="1"/>
  <c r="D33" i="1"/>
  <c r="E32" i="1"/>
</calcChain>
</file>

<file path=xl/sharedStrings.xml><?xml version="1.0" encoding="utf-8"?>
<sst xmlns="http://schemas.openxmlformats.org/spreadsheetml/2006/main" count="399" uniqueCount="44">
  <si>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</si>
  <si>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</si>
  <si>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</si>
  <si>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</si>
  <si>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</si>
  <si>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</si>
  <si>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</si>
  <si>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</si>
  <si>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</si>
  <si>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</si>
  <si>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</si>
  <si>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</si>
  <si>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</si>
  <si>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</si>
  <si>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</si>
  <si>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</si>
  <si>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</si>
  <si>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</si>
  <si>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</si>
  <si>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</si>
  <si>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AIRES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</si>
  <si>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</si>
  <si>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</si>
  <si>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</si>
  <si>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</si>
  <si>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</si>
  <si>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</si>
  <si>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</si>
  <si>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</si>
  <si>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LATAM (TAM, LAN, LAN ECUADOR, LAN PERÚ)</t>
  </si>
  <si>
    <t>COPA AIRLINES</t>
  </si>
  <si>
    <t>AEROMEXICO</t>
  </si>
  <si>
    <t>VOLARIS MEXICO</t>
  </si>
  <si>
    <t>LUFTHANSA</t>
  </si>
  <si>
    <t>JETBLUE</t>
  </si>
  <si>
    <t>EMIRATES</t>
  </si>
  <si>
    <t>AIR CANADA</t>
  </si>
  <si>
    <t>ARAJET</t>
  </si>
  <si>
    <t>JETSMART</t>
  </si>
  <si>
    <t>JETSMART PERÚ</t>
  </si>
  <si>
    <t>JETSMART CHILE</t>
  </si>
  <si>
    <t>SKY AIRLINE</t>
  </si>
  <si>
    <t>CUMPLIMIENTO AEROCOMERCIAL POR CAUSAS
SEPTIEMBRE 2024</t>
  </si>
  <si>
    <r>
      <t xml:space="preserve">*Causas Externas: </t>
    </r>
    <r>
      <rPr>
        <sz val="11"/>
        <color theme="1"/>
        <rFont val="Calibri"/>
        <family val="2"/>
        <scheme val="minor"/>
      </rPr>
      <t xml:space="preserve">Se refiere a los motivos No imputables a la aerolínea que afectan la calidad del servicio hacia el pasajero.
</t>
    </r>
    <r>
      <rPr>
        <sz val="8"/>
        <color theme="1"/>
        <rFont val="Calibri"/>
        <family val="2"/>
        <scheme val="minor"/>
      </rPr>
      <t>*Las aerolineas Air Europa, Avior Airlines y Aerolineas Argentinas no presentaron el reporte del mes de Septiembre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</si>
</sst>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/>
    </xf>
    <xf numFmtId="10" fontId="0" fillId="0" borderId="4" xfId="1" applyNumberFormat="1" applyFont="1" applyBorder="1"/>
    <xf numFmtId="10" fontId="0" fillId="5" borderId="5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0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0" fontId="0" fillId="0" borderId="0" xfId="0" applyNumberForma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7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8.140625" style="20" bestFit="1" customWidth="1"/>
    <col min="8" max="8" width="11.5703125" style="34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67" t="s">
        <v>42</v>
      </c>
      <c r="B1" s="68"/>
      <c r="C1" s="68"/>
      <c r="D1" s="68"/>
      <c r="E1" s="68"/>
      <c r="F1" s="40"/>
    </row>
    <row r="2" spans="1:7" x14ac:dyDescent="0.25">
      <c r="A2" s="1"/>
      <c r="B2" s="2"/>
      <c r="C2" s="2"/>
      <c r="D2" s="2"/>
      <c r="E2" s="39"/>
    </row>
    <row r="3" spans="1:7" ht="28.5" customHeight="1" x14ac:dyDescent="0.25">
      <c r="A3" s="69" t="s">
        <v>0</v>
      </c>
      <c r="B3" s="69"/>
      <c r="C3" s="69"/>
      <c r="D3" s="69"/>
      <c r="E3" s="70"/>
    </row>
    <row r="4" spans="1:7" ht="28.5" customHeight="1" thickBot="1" x14ac:dyDescent="0.3">
      <c r="A4" s="71" t="s">
        <v>1</v>
      </c>
      <c r="B4" s="71"/>
      <c r="C4" s="71"/>
      <c r="D4" s="71"/>
      <c r="E4" s="72"/>
      <c r="F4" s="40"/>
    </row>
    <row r="5" spans="1:7" ht="24" customHeight="1" thickBot="1" x14ac:dyDescent="0.3">
      <c r="A5" s="54"/>
      <c r="B5" s="54"/>
      <c r="C5" s="54"/>
      <c r="D5" s="54"/>
      <c r="E5" s="54"/>
      <c r="F5" s="48"/>
    </row>
    <row r="6" spans="1:7" x14ac:dyDescent="0.25">
      <c r="A6" s="63" t="s">
        <v>8</v>
      </c>
      <c r="B6" s="56" t="s">
        <v>2</v>
      </c>
      <c r="C6" s="56" t="s">
        <v>3</v>
      </c>
      <c r="D6" s="56" t="s">
        <v>4</v>
      </c>
      <c r="E6" s="57" t="s">
        <v>19</v>
      </c>
    </row>
    <row r="7" spans="1:7" x14ac:dyDescent="0.25">
      <c r="A7" s="64"/>
      <c r="B7" s="17">
        <v>87</v>
      </c>
      <c r="C7" s="17">
        <v>0</v>
      </c>
      <c r="D7" s="17">
        <v>351</v>
      </c>
      <c r="E7" s="55">
        <f>+D7+C7+B7</f>
        <v>438</v>
      </c>
    </row>
    <row r="8" spans="1:7" x14ac:dyDescent="0.25">
      <c r="A8" s="3" t="s">
        <v>6</v>
      </c>
      <c r="B8" s="4">
        <v>0</v>
      </c>
      <c r="C8" s="4">
        <v>0</v>
      </c>
      <c r="D8" s="4">
        <v>0</v>
      </c>
      <c r="E8" s="5">
        <f t="shared" ref="E8:E14" si="0">+D8+C8+B8</f>
        <v>0</v>
      </c>
      <c r="G8" s="52"/>
    </row>
    <row r="9" spans="1:7" x14ac:dyDescent="0.25">
      <c r="A9" s="6" t="s">
        <v>7</v>
      </c>
      <c r="B9">
        <v>0</v>
      </c>
      <c r="C9">
        <v>0</v>
      </c>
      <c r="D9">
        <v>0</v>
      </c>
      <c r="E9" s="7">
        <f t="shared" si="0"/>
        <v>0</v>
      </c>
      <c r="G9" s="52"/>
    </row>
    <row r="10" spans="1:7" x14ac:dyDescent="0.25">
      <c r="A10" s="6" t="s">
        <v>12</v>
      </c>
      <c r="B10">
        <v>0</v>
      </c>
      <c r="C10">
        <v>0</v>
      </c>
      <c r="D10">
        <v>0</v>
      </c>
      <c r="E10" s="7">
        <f t="shared" si="0"/>
        <v>0</v>
      </c>
      <c r="G10" s="52"/>
    </row>
    <row r="11" spans="1:7" x14ac:dyDescent="0.25">
      <c r="A11" s="3" t="s">
        <v>11</v>
      </c>
      <c r="B11" s="4">
        <v>0</v>
      </c>
      <c r="C11" s="4">
        <v>0</v>
      </c>
      <c r="D11" s="4">
        <v>0</v>
      </c>
      <c r="E11" s="5">
        <f t="shared" si="0"/>
        <v>0</v>
      </c>
      <c r="G11" s="53"/>
    </row>
    <row r="12" spans="1:7" x14ac:dyDescent="0.25">
      <c r="A12" s="6" t="s">
        <v>12</v>
      </c>
      <c r="B12">
        <v>0</v>
      </c>
      <c r="C12">
        <v>0</v>
      </c>
      <c r="D12">
        <v>0</v>
      </c>
      <c r="E12" s="7">
        <f t="shared" si="0"/>
        <v>0</v>
      </c>
      <c r="G12" s="52"/>
    </row>
    <row r="13" spans="1:7" ht="15" customHeight="1" x14ac:dyDescent="0.25">
      <c r="A13" s="3" t="s">
        <v>14</v>
      </c>
      <c r="B13" s="4">
        <v>70</v>
      </c>
      <c r="C13" s="4">
        <v>0</v>
      </c>
      <c r="D13" s="4">
        <v>254</v>
      </c>
      <c r="E13" s="5">
        <f>+D13+C13+B13</f>
        <v>324</v>
      </c>
      <c r="G13" s="60"/>
    </row>
    <row r="14" spans="1:7" ht="15" customHeight="1" x14ac:dyDescent="0.25">
      <c r="A14" s="3" t="s">
        <v>16</v>
      </c>
      <c r="B14" s="4">
        <v>17</v>
      </c>
      <c r="C14" s="4">
        <v>0</v>
      </c>
      <c r="D14" s="4">
        <v>97</v>
      </c>
      <c r="E14" s="5">
        <f t="shared" si="0"/>
        <v>114</v>
      </c>
      <c r="G14" s="60"/>
    </row>
    <row r="15" spans="1:7" x14ac:dyDescent="0.25">
      <c r="A15" s="6" t="s">
        <v>7</v>
      </c>
      <c r="B15">
        <v>13</v>
      </c>
      <c r="C15">
        <v>0</v>
      </c>
      <c r="D15">
        <v>81</v>
      </c>
      <c r="E15" s="7">
        <f>+B15+C15+D15</f>
        <v>94</v>
      </c>
      <c r="G15" s="60"/>
    </row>
    <row r="16" spans="1:7" ht="15.75" thickBot="1" x14ac:dyDescent="0.3">
      <c r="A16" s="8" t="s">
        <v>12</v>
      </c>
      <c r="B16" s="9">
        <v>4</v>
      </c>
      <c r="C16" s="9">
        <v>0</v>
      </c>
      <c r="D16" s="9">
        <v>16</v>
      </c>
      <c r="E16" s="10">
        <f>+B16+C16+D16</f>
        <v>20</v>
      </c>
      <c r="G16" s="61"/>
    </row>
    <row r="17" spans="1:13" x14ac:dyDescent="0.25">
      <c r="A17" s="11" t="s">
        <v>17</v>
      </c>
      <c r="B17" s="12">
        <f>+B13/B7</f>
        <v>0.8045977011494253</v>
      </c>
      <c r="C17" s="12">
        <v>0</v>
      </c>
      <c r="D17" s="12">
        <f>+D13/D7</f>
        <v>0.72364672364672367</v>
      </c>
      <c r="E17" s="13">
        <f>+E13/E7</f>
        <v>0.73972602739726023</v>
      </c>
      <c r="G17" s="60"/>
    </row>
    <row r="18" spans="1:13" ht="15.75" thickBot="1" x14ac:dyDescent="0.3">
      <c r="A18" s="14" t="s">
        <v>5</v>
      </c>
      <c r="B18" s="15">
        <f>+B13/(B7-B9-B15)</f>
        <v>0.94594594594594594</v>
      </c>
      <c r="C18" s="15">
        <v>0</v>
      </c>
      <c r="D18" s="15">
        <f>+D13/(D7-D9-D15)</f>
        <v>0.94074074074074077</v>
      </c>
      <c r="E18" s="16">
        <f>+E13/(E7-E9-E15)</f>
        <v>0.94186046511627908</v>
      </c>
      <c r="G18" s="77"/>
    </row>
    <row r="19" spans="1:13" ht="15.75" thickBot="1" x14ac:dyDescent="0.3">
      <c r="A19" s="42"/>
      <c r="B19" s="38"/>
      <c r="C19" s="42"/>
      <c r="D19" s="38"/>
      <c r="E19" s="38"/>
      <c r="G19" s="61"/>
    </row>
    <row r="20" spans="1:13" x14ac:dyDescent="0.25">
      <c r="A20" s="73" t="s">
        <v>20</v>
      </c>
      <c r="B20" s="56" t="s">
        <v>2</v>
      </c>
      <c r="C20" s="58" t="s">
        <v>3</v>
      </c>
      <c r="D20" s="28" t="s">
        <v>4</v>
      </c>
      <c r="E20" s="57" t="s">
        <v>19</v>
      </c>
      <c r="G20" s="62"/>
    </row>
    <row r="21" spans="1:13" x14ac:dyDescent="0.25">
      <c r="A21" s="74"/>
      <c r="B21" s="17">
        <v>155</v>
      </c>
      <c r="C21" s="17">
        <v>0</v>
      </c>
      <c r="D21" s="17">
        <v>5754</v>
      </c>
      <c r="E21" s="18">
        <f>+B21+C21+D21</f>
        <v>5909</v>
      </c>
      <c r="G21" s="62"/>
    </row>
    <row r="22" spans="1:13" ht="15" customHeight="1" x14ac:dyDescent="0.25">
      <c r="A22" s="3" t="s">
        <v>6</v>
      </c>
      <c r="B22" s="4">
        <v>0</v>
      </c>
      <c r="C22" s="4">
        <v>0</v>
      </c>
      <c r="D22" s="4">
        <v>195</v>
      </c>
      <c r="E22" s="4">
        <f>+B22+C22+D22</f>
        <v>195</v>
      </c>
      <c r="G22" s="62"/>
    </row>
    <row r="23" spans="1:13" ht="15" customHeight="1" x14ac:dyDescent="0.25">
      <c r="A23" s="6" t="s">
        <v>7</v>
      </c>
      <c r="B23">
        <v>0</v>
      </c>
      <c r="C23">
        <v>0</v>
      </c>
      <c r="D23">
        <v>0</v>
      </c>
      <c r="E23" s="22">
        <f t="shared" ref="E23:E31" si="1">+B23+C23+D23</f>
        <v>0</v>
      </c>
      <c r="G23" s="62"/>
    </row>
    <row r="24" spans="1:13" x14ac:dyDescent="0.25">
      <c r="A24" s="6" t="s">
        <v>9</v>
      </c>
      <c r="B24">
        <v>0</v>
      </c>
      <c r="C24">
        <v>0</v>
      </c>
      <c r="D24">
        <v>0</v>
      </c>
      <c r="E24" s="18">
        <f t="shared" si="1"/>
        <v>0</v>
      </c>
    </row>
    <row r="25" spans="1:13" x14ac:dyDescent="0.25">
      <c r="A25" s="3" t="s">
        <v>11</v>
      </c>
      <c r="B25" s="4">
        <v>0</v>
      </c>
      <c r="C25" s="4">
        <v>0</v>
      </c>
      <c r="D25" s="4">
        <v>41</v>
      </c>
      <c r="E25" s="4">
        <f t="shared" si="1"/>
        <v>41</v>
      </c>
    </row>
    <row r="26" spans="1:13" x14ac:dyDescent="0.25">
      <c r="A26" s="6" t="s">
        <v>7</v>
      </c>
      <c r="B26">
        <v>0</v>
      </c>
      <c r="C26">
        <v>0</v>
      </c>
      <c r="D26">
        <v>25</v>
      </c>
      <c r="E26" s="22">
        <f t="shared" si="1"/>
        <v>25</v>
      </c>
    </row>
    <row r="27" spans="1:13" x14ac:dyDescent="0.25">
      <c r="A27" s="6" t="s">
        <v>12</v>
      </c>
      <c r="B27">
        <v>0</v>
      </c>
      <c r="C27">
        <v>0</v>
      </c>
      <c r="D27">
        <v>16</v>
      </c>
      <c r="E27" s="18">
        <f t="shared" si="1"/>
        <v>16</v>
      </c>
      <c r="G27" s="41"/>
    </row>
    <row r="28" spans="1:13" x14ac:dyDescent="0.25">
      <c r="A28" s="3" t="s">
        <v>14</v>
      </c>
      <c r="B28" s="4">
        <v>144</v>
      </c>
      <c r="C28" s="4">
        <v>0</v>
      </c>
      <c r="D28" s="4">
        <v>4585</v>
      </c>
      <c r="E28" s="4">
        <f t="shared" si="1"/>
        <v>4729</v>
      </c>
    </row>
    <row r="29" spans="1:13" x14ac:dyDescent="0.25">
      <c r="A29" s="3" t="s">
        <v>16</v>
      </c>
      <c r="B29" s="4">
        <v>11</v>
      </c>
      <c r="C29" s="4">
        <v>0</v>
      </c>
      <c r="D29" s="4">
        <v>933</v>
      </c>
      <c r="E29" s="4">
        <f t="shared" si="1"/>
        <v>944</v>
      </c>
      <c r="G29" s="25"/>
    </row>
    <row r="30" spans="1:13" x14ac:dyDescent="0.25">
      <c r="A30" s="6" t="s">
        <v>7</v>
      </c>
      <c r="B30" s="19">
        <v>0</v>
      </c>
      <c r="C30" s="19">
        <v>0</v>
      </c>
      <c r="D30">
        <v>526</v>
      </c>
      <c r="E30" s="22">
        <f t="shared" si="1"/>
        <v>526</v>
      </c>
    </row>
    <row r="31" spans="1:13" ht="15.75" customHeight="1" thickBot="1" x14ac:dyDescent="0.3">
      <c r="A31" s="8" t="s">
        <v>12</v>
      </c>
      <c r="B31" s="9">
        <v>11</v>
      </c>
      <c r="C31" s="9">
        <v>0</v>
      </c>
      <c r="D31" s="9">
        <v>407</v>
      </c>
      <c r="E31" s="23">
        <f t="shared" si="1"/>
        <v>418</v>
      </c>
    </row>
    <row r="32" spans="1:13" ht="15" customHeight="1" x14ac:dyDescent="0.25">
      <c r="A32" s="11" t="s">
        <v>17</v>
      </c>
      <c r="B32" s="12">
        <f>+B28/B21</f>
        <v>0.92903225806451617</v>
      </c>
      <c r="C32" s="12">
        <v>0</v>
      </c>
      <c r="D32" s="12">
        <f>+D28/D21</f>
        <v>0.7968369829683698</v>
      </c>
      <c r="E32" s="13">
        <f t="shared" ref="E32" si="2">+E28/E21</f>
        <v>0.80030462007107805</v>
      </c>
      <c r="K32" s="21"/>
      <c r="L32" s="21"/>
      <c r="M32" s="21"/>
    </row>
    <row r="33" spans="1:13" ht="15.75" thickBot="1" x14ac:dyDescent="0.3">
      <c r="A33" s="14" t="s">
        <v>5</v>
      </c>
      <c r="B33" s="15">
        <f t="shared" ref="B33:E33" si="3">+B28/(B21-B30-B26-B23)</f>
        <v>0.92903225806451617</v>
      </c>
      <c r="C33" s="15">
        <v>0</v>
      </c>
      <c r="D33" s="15">
        <f t="shared" si="3"/>
        <v>0.8812223717086296</v>
      </c>
      <c r="E33" s="16">
        <f t="shared" si="3"/>
        <v>0.88260544979469957</v>
      </c>
      <c r="H33" s="35"/>
      <c r="K33" s="21"/>
      <c r="L33" s="21"/>
      <c r="M33" s="21"/>
    </row>
    <row r="34" spans="1:13" ht="15.75" customHeight="1" thickBot="1" x14ac:dyDescent="0.3"/>
    <row r="35" spans="1:13" ht="15" customHeight="1" x14ac:dyDescent="0.25">
      <c r="A35" s="63" t="s">
        <v>10</v>
      </c>
      <c r="B35" s="56" t="s">
        <v>2</v>
      </c>
      <c r="C35" s="56" t="s">
        <v>3</v>
      </c>
      <c r="D35" s="56" t="s">
        <v>4</v>
      </c>
      <c r="E35" s="57" t="s">
        <v>19</v>
      </c>
    </row>
    <row r="36" spans="1:13" ht="15" customHeight="1" x14ac:dyDescent="0.25">
      <c r="A36" s="64"/>
      <c r="B36" s="17">
        <v>591</v>
      </c>
      <c r="C36" s="17">
        <v>0</v>
      </c>
      <c r="D36" s="17">
        <v>2837</v>
      </c>
      <c r="E36" s="55">
        <f>+B36+C36+D36</f>
        <v>3428</v>
      </c>
      <c r="F36" s="19"/>
      <c r="H36" s="36"/>
    </row>
    <row r="37" spans="1:13" x14ac:dyDescent="0.25">
      <c r="A37" s="3" t="s">
        <v>6</v>
      </c>
      <c r="B37" s="4">
        <v>15</v>
      </c>
      <c r="C37" s="4">
        <v>0</v>
      </c>
      <c r="D37" s="4">
        <v>25</v>
      </c>
      <c r="E37" s="5">
        <f>+B37+C37+D37</f>
        <v>40</v>
      </c>
      <c r="H37" s="36"/>
    </row>
    <row r="38" spans="1:13" ht="15" customHeight="1" x14ac:dyDescent="0.25">
      <c r="A38" s="6" t="s">
        <v>9</v>
      </c>
      <c r="B38">
        <v>0</v>
      </c>
      <c r="C38">
        <v>0</v>
      </c>
      <c r="D38">
        <v>0</v>
      </c>
      <c r="E38" s="7">
        <f t="shared" ref="E38:E43" si="4">+D38+C38+B38</f>
        <v>0</v>
      </c>
      <c r="H38" s="35"/>
    </row>
    <row r="39" spans="1:13" ht="15" customHeight="1" x14ac:dyDescent="0.25">
      <c r="A39" s="3" t="s">
        <v>11</v>
      </c>
      <c r="B39" s="4">
        <v>4</v>
      </c>
      <c r="C39" s="4">
        <v>0</v>
      </c>
      <c r="D39" s="4">
        <v>156</v>
      </c>
      <c r="E39" s="5">
        <f t="shared" si="4"/>
        <v>160</v>
      </c>
    </row>
    <row r="40" spans="1:13" x14ac:dyDescent="0.25">
      <c r="A40" s="6" t="s">
        <v>7</v>
      </c>
      <c r="B40">
        <v>0</v>
      </c>
      <c r="C40">
        <v>0</v>
      </c>
      <c r="D40">
        <v>40</v>
      </c>
      <c r="E40" s="7">
        <f t="shared" si="4"/>
        <v>40</v>
      </c>
    </row>
    <row r="41" spans="1:13" x14ac:dyDescent="0.25">
      <c r="A41" s="6" t="s">
        <v>12</v>
      </c>
      <c r="B41">
        <v>4</v>
      </c>
      <c r="C41">
        <v>0</v>
      </c>
      <c r="D41">
        <v>116</v>
      </c>
      <c r="E41" s="7">
        <f t="shared" si="4"/>
        <v>120</v>
      </c>
    </row>
    <row r="42" spans="1:13" x14ac:dyDescent="0.25">
      <c r="A42" s="3" t="s">
        <v>14</v>
      </c>
      <c r="B42" s="4">
        <v>486</v>
      </c>
      <c r="C42" s="4">
        <v>0</v>
      </c>
      <c r="D42" s="4">
        <v>2326</v>
      </c>
      <c r="E42" s="5">
        <f t="shared" si="4"/>
        <v>2812</v>
      </c>
    </row>
    <row r="43" spans="1:13" x14ac:dyDescent="0.25">
      <c r="A43" s="3" t="s">
        <v>16</v>
      </c>
      <c r="B43" s="4">
        <v>86</v>
      </c>
      <c r="C43" s="4">
        <v>0</v>
      </c>
      <c r="D43" s="4">
        <v>330</v>
      </c>
      <c r="E43" s="5">
        <f t="shared" si="4"/>
        <v>416</v>
      </c>
    </row>
    <row r="44" spans="1:13" x14ac:dyDescent="0.25">
      <c r="A44" s="6" t="s">
        <v>7</v>
      </c>
      <c r="B44">
        <v>47</v>
      </c>
      <c r="C44">
        <v>0</v>
      </c>
      <c r="D44">
        <v>233</v>
      </c>
      <c r="E44" s="7">
        <f>+B44+D44+C44</f>
        <v>280</v>
      </c>
    </row>
    <row r="45" spans="1:13" ht="15.75" thickBot="1" x14ac:dyDescent="0.3">
      <c r="A45" s="8" t="s">
        <v>12</v>
      </c>
      <c r="B45" s="9">
        <v>39</v>
      </c>
      <c r="C45" s="9">
        <v>0</v>
      </c>
      <c r="D45" s="9">
        <v>97</v>
      </c>
      <c r="E45" s="10">
        <f>+D45+C45+B45</f>
        <v>136</v>
      </c>
    </row>
    <row r="46" spans="1:13" x14ac:dyDescent="0.25">
      <c r="A46" s="11" t="s">
        <v>17</v>
      </c>
      <c r="B46" s="12">
        <f>+B42/B36</f>
        <v>0.82233502538071068</v>
      </c>
      <c r="C46" s="12">
        <v>0</v>
      </c>
      <c r="D46" s="12">
        <f>+D42/D36</f>
        <v>0.8198801550934085</v>
      </c>
      <c r="E46" s="13">
        <f>+E42/E36</f>
        <v>0.82030338389731627</v>
      </c>
    </row>
    <row r="47" spans="1:13" ht="15.75" thickBot="1" x14ac:dyDescent="0.3">
      <c r="A47" s="14" t="s">
        <v>5</v>
      </c>
      <c r="B47" s="15">
        <f>+B42/(B36-B44-B40-B46)</f>
        <v>0.89473487467992463</v>
      </c>
      <c r="C47" s="15">
        <v>0</v>
      </c>
      <c r="D47" s="15">
        <f>+D42/(D36-D44-D40-D46)</f>
        <v>0.90746646401921305</v>
      </c>
      <c r="E47" s="16">
        <f>+E42/(E36-E44-E40-E46)</f>
        <v>0.90500076421792719</v>
      </c>
    </row>
    <row r="48" spans="1:13" ht="15.75" thickBot="1" x14ac:dyDescent="0.3"/>
    <row r="49" spans="1:6" x14ac:dyDescent="0.25">
      <c r="A49" s="65" t="s">
        <v>13</v>
      </c>
      <c r="B49" s="58" t="s">
        <v>3</v>
      </c>
      <c r="C49" s="56" t="s">
        <v>4</v>
      </c>
      <c r="D49" s="57" t="s">
        <v>19</v>
      </c>
      <c r="F49" s="37"/>
    </row>
    <row r="50" spans="1:6" x14ac:dyDescent="0.25">
      <c r="A50" s="66"/>
      <c r="B50" s="17">
        <v>4004</v>
      </c>
      <c r="C50" s="17">
        <v>0</v>
      </c>
      <c r="D50" s="55">
        <f>+B50+C50</f>
        <v>4004</v>
      </c>
    </row>
    <row r="51" spans="1:6" x14ac:dyDescent="0.25">
      <c r="A51" s="3" t="s">
        <v>6</v>
      </c>
      <c r="B51" s="4">
        <v>383</v>
      </c>
      <c r="C51" s="4">
        <v>0</v>
      </c>
      <c r="D51" s="5">
        <f>+B51+C51</f>
        <v>383</v>
      </c>
    </row>
    <row r="52" spans="1:6" x14ac:dyDescent="0.25">
      <c r="A52" s="6" t="s">
        <v>7</v>
      </c>
      <c r="B52">
        <v>291</v>
      </c>
      <c r="C52">
        <v>0</v>
      </c>
      <c r="D52" s="7">
        <f>+C52+B52</f>
        <v>291</v>
      </c>
    </row>
    <row r="53" spans="1:6" x14ac:dyDescent="0.25">
      <c r="A53" s="6" t="s">
        <v>12</v>
      </c>
      <c r="B53">
        <v>92</v>
      </c>
      <c r="C53">
        <v>0</v>
      </c>
      <c r="D53" s="7">
        <f>+C53+B53</f>
        <v>92</v>
      </c>
    </row>
    <row r="54" spans="1:6" x14ac:dyDescent="0.25">
      <c r="A54" s="3" t="s">
        <v>11</v>
      </c>
      <c r="B54" s="4">
        <v>177</v>
      </c>
      <c r="C54" s="4">
        <v>0</v>
      </c>
      <c r="D54" s="5">
        <f>C54+B54</f>
        <v>177</v>
      </c>
    </row>
    <row r="55" spans="1:6" x14ac:dyDescent="0.25">
      <c r="A55" s="6" t="s">
        <v>7</v>
      </c>
      <c r="B55">
        <v>92</v>
      </c>
      <c r="C55">
        <v>0</v>
      </c>
      <c r="D55" s="7">
        <f t="shared" ref="D55:D60" si="5">+C55+B55</f>
        <v>92</v>
      </c>
    </row>
    <row r="56" spans="1:6" x14ac:dyDescent="0.25">
      <c r="A56" s="6" t="s">
        <v>12</v>
      </c>
      <c r="B56">
        <v>85</v>
      </c>
      <c r="C56">
        <v>0</v>
      </c>
      <c r="D56" s="7">
        <f t="shared" si="5"/>
        <v>85</v>
      </c>
    </row>
    <row r="57" spans="1:6" x14ac:dyDescent="0.25">
      <c r="A57" s="3" t="s">
        <v>14</v>
      </c>
      <c r="B57" s="4">
        <v>2454</v>
      </c>
      <c r="C57" s="4">
        <v>0</v>
      </c>
      <c r="D57" s="5">
        <f t="shared" si="5"/>
        <v>2454</v>
      </c>
    </row>
    <row r="58" spans="1:6" x14ac:dyDescent="0.25">
      <c r="A58" s="3" t="s">
        <v>16</v>
      </c>
      <c r="B58" s="4">
        <v>990</v>
      </c>
      <c r="C58" s="4">
        <v>0</v>
      </c>
      <c r="D58" s="5">
        <f t="shared" si="5"/>
        <v>990</v>
      </c>
    </row>
    <row r="59" spans="1:6" x14ac:dyDescent="0.25">
      <c r="A59" s="6" t="s">
        <v>7</v>
      </c>
      <c r="B59">
        <v>854</v>
      </c>
      <c r="C59">
        <v>0</v>
      </c>
      <c r="D59" s="7">
        <f t="shared" si="5"/>
        <v>854</v>
      </c>
    </row>
    <row r="60" spans="1:6" ht="15.75" thickBot="1" x14ac:dyDescent="0.3">
      <c r="A60" s="8" t="s">
        <v>12</v>
      </c>
      <c r="B60" s="9">
        <v>136</v>
      </c>
      <c r="C60" s="9">
        <v>0</v>
      </c>
      <c r="D60" s="10">
        <f t="shared" si="5"/>
        <v>136</v>
      </c>
    </row>
    <row r="61" spans="1:6" x14ac:dyDescent="0.25">
      <c r="A61" s="11" t="s">
        <v>17</v>
      </c>
      <c r="B61" s="32">
        <f>+B57/B50</f>
        <v>0.61288711288711284</v>
      </c>
      <c r="C61" s="12">
        <v>0</v>
      </c>
      <c r="D61" s="13">
        <f>+D57/D50</f>
        <v>0.61288711288711284</v>
      </c>
    </row>
    <row r="62" spans="1:6" ht="15.75" thickBot="1" x14ac:dyDescent="0.3">
      <c r="A62" s="14" t="s">
        <v>5</v>
      </c>
      <c r="B62" s="31">
        <f>+B57/(B50-B59-B55-B52)</f>
        <v>0.88688109866281173</v>
      </c>
      <c r="C62" s="15">
        <v>0</v>
      </c>
      <c r="D62" s="16">
        <f>+D57/(D50-D59-D55-D52)</f>
        <v>0.88688109866281173</v>
      </c>
    </row>
    <row r="63" spans="1:6" ht="15.75" thickBot="1" x14ac:dyDescent="0.3">
      <c r="A63" s="26"/>
      <c r="B63" s="24"/>
      <c r="C63" s="27"/>
      <c r="D63" s="24"/>
      <c r="E63" s="48"/>
    </row>
    <row r="64" spans="1:6" x14ac:dyDescent="0.25">
      <c r="A64" s="63" t="s">
        <v>38</v>
      </c>
      <c r="B64" s="56" t="s">
        <v>2</v>
      </c>
      <c r="C64" s="56" t="s">
        <v>4</v>
      </c>
      <c r="D64" s="57" t="s">
        <v>19</v>
      </c>
    </row>
    <row r="65" spans="1:4" x14ac:dyDescent="0.25">
      <c r="A65" s="64"/>
      <c r="B65" s="17">
        <v>0</v>
      </c>
      <c r="C65" s="17">
        <v>762</v>
      </c>
      <c r="D65" s="18">
        <f>+B65+C65</f>
        <v>762</v>
      </c>
    </row>
    <row r="66" spans="1:4" x14ac:dyDescent="0.25">
      <c r="A66" s="3" t="s">
        <v>6</v>
      </c>
      <c r="B66" s="4">
        <v>0</v>
      </c>
      <c r="C66" s="4">
        <v>2</v>
      </c>
      <c r="D66" s="5">
        <f t="shared" ref="D66:D70" si="6">+C66+B66</f>
        <v>2</v>
      </c>
    </row>
    <row r="67" spans="1:4" x14ac:dyDescent="0.25">
      <c r="A67" s="6" t="s">
        <v>9</v>
      </c>
      <c r="B67">
        <v>0</v>
      </c>
      <c r="C67">
        <v>0</v>
      </c>
      <c r="D67" s="7">
        <f t="shared" si="6"/>
        <v>0</v>
      </c>
    </row>
    <row r="68" spans="1:4" x14ac:dyDescent="0.25">
      <c r="A68" s="3" t="s">
        <v>11</v>
      </c>
      <c r="B68" s="4">
        <v>0</v>
      </c>
      <c r="C68" s="4">
        <v>6</v>
      </c>
      <c r="D68" s="5">
        <f t="shared" si="6"/>
        <v>6</v>
      </c>
    </row>
    <row r="69" spans="1:4" x14ac:dyDescent="0.25">
      <c r="A69" s="6" t="s">
        <v>7</v>
      </c>
      <c r="B69">
        <v>0</v>
      </c>
      <c r="C69">
        <v>2</v>
      </c>
      <c r="D69" s="7">
        <f t="shared" si="6"/>
        <v>2</v>
      </c>
    </row>
    <row r="70" spans="1:4" x14ac:dyDescent="0.25">
      <c r="A70" s="6" t="s">
        <v>12</v>
      </c>
      <c r="B70">
        <v>0</v>
      </c>
      <c r="C70">
        <v>4</v>
      </c>
      <c r="D70" s="7">
        <f t="shared" si="6"/>
        <v>4</v>
      </c>
    </row>
    <row r="71" spans="1:4" x14ac:dyDescent="0.25">
      <c r="A71" s="3" t="s">
        <v>14</v>
      </c>
      <c r="B71" s="4">
        <v>0</v>
      </c>
      <c r="C71" s="4">
        <v>539</v>
      </c>
      <c r="D71" s="5">
        <f>+C71+B71</f>
        <v>539</v>
      </c>
    </row>
    <row r="72" spans="1:4" x14ac:dyDescent="0.25">
      <c r="A72" s="3" t="s">
        <v>16</v>
      </c>
      <c r="B72" s="4">
        <v>0</v>
      </c>
      <c r="C72" s="4">
        <v>215</v>
      </c>
      <c r="D72" s="5">
        <f>+C72+B72</f>
        <v>215</v>
      </c>
    </row>
    <row r="73" spans="1:4" x14ac:dyDescent="0.25">
      <c r="A73" s="6" t="s">
        <v>7</v>
      </c>
      <c r="B73">
        <v>0</v>
      </c>
      <c r="C73">
        <v>159</v>
      </c>
      <c r="D73" s="7">
        <f t="shared" ref="D73:D74" si="7">+C73+B73</f>
        <v>159</v>
      </c>
    </row>
    <row r="74" spans="1:4" ht="15.75" thickBot="1" x14ac:dyDescent="0.3">
      <c r="A74" s="8" t="s">
        <v>12</v>
      </c>
      <c r="B74" s="9">
        <v>0</v>
      </c>
      <c r="C74" s="9">
        <v>56</v>
      </c>
      <c r="D74" s="10">
        <f t="shared" si="7"/>
        <v>56</v>
      </c>
    </row>
    <row r="75" spans="1:4" x14ac:dyDescent="0.25">
      <c r="A75" s="11" t="s">
        <v>17</v>
      </c>
      <c r="B75" s="12" t="e">
        <f>+B71/B65</f>
        <v>#DIV/0!</v>
      </c>
      <c r="C75" s="12">
        <v>0</v>
      </c>
      <c r="D75" s="13">
        <f t="shared" ref="D75" si="8">+D71/D65</f>
        <v>0.70734908136482944</v>
      </c>
    </row>
    <row r="76" spans="1:4" ht="15.75" thickBot="1" x14ac:dyDescent="0.3">
      <c r="A76" s="14" t="s">
        <v>5</v>
      </c>
      <c r="B76" s="15" t="e">
        <f>+B71/(B65-B73-B69)</f>
        <v>#DIV/0!</v>
      </c>
      <c r="C76" s="15">
        <v>0</v>
      </c>
      <c r="D76" s="16">
        <f>+D71/(D65-D73-D69-D67)</f>
        <v>0.8968386023294509</v>
      </c>
    </row>
    <row r="77" spans="1:4" ht="15.75" thickBot="1" x14ac:dyDescent="0.3"/>
    <row r="78" spans="1:4" x14ac:dyDescent="0.25">
      <c r="A78" s="63" t="s">
        <v>15</v>
      </c>
      <c r="B78" s="56" t="s">
        <v>3</v>
      </c>
      <c r="C78" s="56" t="s">
        <v>2</v>
      </c>
      <c r="D78" s="57" t="s">
        <v>19</v>
      </c>
    </row>
    <row r="79" spans="1:4" x14ac:dyDescent="0.25">
      <c r="A79" s="64"/>
      <c r="B79" s="17">
        <v>287</v>
      </c>
      <c r="C79" s="17">
        <v>0</v>
      </c>
      <c r="D79" s="18">
        <f>+B79+C79</f>
        <v>287</v>
      </c>
    </row>
    <row r="80" spans="1:4" x14ac:dyDescent="0.25">
      <c r="A80" s="3" t="s">
        <v>6</v>
      </c>
      <c r="B80" s="4">
        <v>2</v>
      </c>
      <c r="C80" s="4">
        <v>0</v>
      </c>
      <c r="D80" s="5">
        <f t="shared" ref="D80:D88" si="9">+C80+B80</f>
        <v>2</v>
      </c>
    </row>
    <row r="81" spans="1:4" x14ac:dyDescent="0.25">
      <c r="A81" s="6" t="s">
        <v>9</v>
      </c>
      <c r="B81">
        <v>0</v>
      </c>
      <c r="C81">
        <v>0</v>
      </c>
      <c r="D81" s="7">
        <f t="shared" si="9"/>
        <v>0</v>
      </c>
    </row>
    <row r="82" spans="1:4" x14ac:dyDescent="0.25">
      <c r="A82" s="3" t="s">
        <v>11</v>
      </c>
      <c r="B82" s="4">
        <v>4</v>
      </c>
      <c r="C82" s="4">
        <v>0</v>
      </c>
      <c r="D82" s="5">
        <f t="shared" si="9"/>
        <v>4</v>
      </c>
    </row>
    <row r="83" spans="1:4" x14ac:dyDescent="0.25">
      <c r="A83" s="6" t="s">
        <v>7</v>
      </c>
      <c r="B83">
        <v>4</v>
      </c>
      <c r="C83">
        <v>0</v>
      </c>
      <c r="D83" s="7">
        <f t="shared" si="9"/>
        <v>4</v>
      </c>
    </row>
    <row r="84" spans="1:4" x14ac:dyDescent="0.25">
      <c r="A84" s="6" t="s">
        <v>12</v>
      </c>
      <c r="B84">
        <v>0</v>
      </c>
      <c r="C84">
        <v>0</v>
      </c>
      <c r="D84" s="7">
        <f t="shared" si="9"/>
        <v>0</v>
      </c>
    </row>
    <row r="85" spans="1:4" x14ac:dyDescent="0.25">
      <c r="A85" s="3" t="s">
        <v>14</v>
      </c>
      <c r="B85" s="4">
        <v>239</v>
      </c>
      <c r="C85" s="4">
        <v>0</v>
      </c>
      <c r="D85" s="5">
        <f>+C85+B85</f>
        <v>239</v>
      </c>
    </row>
    <row r="86" spans="1:4" x14ac:dyDescent="0.25">
      <c r="A86" s="3" t="s">
        <v>16</v>
      </c>
      <c r="B86" s="4">
        <v>42</v>
      </c>
      <c r="C86" s="4">
        <v>0</v>
      </c>
      <c r="D86" s="5">
        <f>+C86+B86</f>
        <v>42</v>
      </c>
    </row>
    <row r="87" spans="1:4" x14ac:dyDescent="0.25">
      <c r="A87" s="6" t="s">
        <v>7</v>
      </c>
      <c r="B87">
        <v>33</v>
      </c>
      <c r="C87">
        <v>0</v>
      </c>
      <c r="D87" s="7">
        <f t="shared" si="9"/>
        <v>33</v>
      </c>
    </row>
    <row r="88" spans="1:4" ht="15.75" thickBot="1" x14ac:dyDescent="0.3">
      <c r="A88" s="8" t="s">
        <v>12</v>
      </c>
      <c r="B88" s="9">
        <v>9</v>
      </c>
      <c r="C88" s="9">
        <v>0</v>
      </c>
      <c r="D88" s="10">
        <f t="shared" si="9"/>
        <v>9</v>
      </c>
    </row>
    <row r="89" spans="1:4" x14ac:dyDescent="0.25">
      <c r="A89" s="11" t="s">
        <v>17</v>
      </c>
      <c r="B89" s="12">
        <f>+B85/B79</f>
        <v>0.83275261324041816</v>
      </c>
      <c r="C89" s="12">
        <v>0</v>
      </c>
      <c r="D89" s="13">
        <f t="shared" ref="D89" si="10">+D85/D79</f>
        <v>0.83275261324041816</v>
      </c>
    </row>
    <row r="90" spans="1:4" ht="15.75" thickBot="1" x14ac:dyDescent="0.3">
      <c r="A90" s="14" t="s">
        <v>5</v>
      </c>
      <c r="B90" s="15">
        <f>+B85/(B79-B87-B83)</f>
        <v>0.95599999999999996</v>
      </c>
      <c r="C90" s="15">
        <v>0</v>
      </c>
      <c r="D90" s="16">
        <f>+D85/(D79-D87-D83-D81)</f>
        <v>0.95599999999999996</v>
      </c>
    </row>
    <row r="91" spans="1:4" ht="15.75" thickBot="1" x14ac:dyDescent="0.3"/>
    <row r="92" spans="1:4" x14ac:dyDescent="0.25">
      <c r="A92" s="65" t="s">
        <v>18</v>
      </c>
      <c r="B92" s="56" t="s">
        <v>3</v>
      </c>
      <c r="C92" s="56" t="s">
        <v>4</v>
      </c>
      <c r="D92" s="57" t="s">
        <v>19</v>
      </c>
    </row>
    <row r="93" spans="1:4" x14ac:dyDescent="0.25">
      <c r="A93" s="66"/>
      <c r="B93" s="17">
        <v>2548</v>
      </c>
      <c r="C93" s="17">
        <v>0</v>
      </c>
      <c r="D93" s="18">
        <f>+B93+C93</f>
        <v>2548</v>
      </c>
    </row>
    <row r="94" spans="1:4" x14ac:dyDescent="0.25">
      <c r="A94" s="3" t="s">
        <v>6</v>
      </c>
      <c r="B94" s="4">
        <v>0</v>
      </c>
      <c r="C94" s="4">
        <v>0</v>
      </c>
      <c r="D94" s="5">
        <f t="shared" ref="D94:D98" si="11">+C94+B94</f>
        <v>0</v>
      </c>
    </row>
    <row r="95" spans="1:4" x14ac:dyDescent="0.25">
      <c r="A95" s="6" t="s">
        <v>9</v>
      </c>
      <c r="B95">
        <v>0</v>
      </c>
      <c r="C95">
        <v>0</v>
      </c>
      <c r="D95" s="7">
        <f t="shared" si="11"/>
        <v>0</v>
      </c>
    </row>
    <row r="96" spans="1:4" x14ac:dyDescent="0.25">
      <c r="A96" s="3" t="s">
        <v>11</v>
      </c>
      <c r="B96" s="4">
        <v>41</v>
      </c>
      <c r="C96" s="4">
        <v>0</v>
      </c>
      <c r="D96" s="5">
        <f t="shared" si="11"/>
        <v>41</v>
      </c>
    </row>
    <row r="97" spans="1:8" x14ac:dyDescent="0.25">
      <c r="A97" s="6" t="s">
        <v>7</v>
      </c>
      <c r="B97">
        <v>16</v>
      </c>
      <c r="C97">
        <v>0</v>
      </c>
      <c r="D97" s="7">
        <f t="shared" si="11"/>
        <v>16</v>
      </c>
    </row>
    <row r="98" spans="1:8" x14ac:dyDescent="0.25">
      <c r="A98" s="6" t="s">
        <v>12</v>
      </c>
      <c r="B98">
        <v>25</v>
      </c>
      <c r="C98">
        <v>0</v>
      </c>
      <c r="D98" s="7">
        <f t="shared" si="11"/>
        <v>25</v>
      </c>
    </row>
    <row r="99" spans="1:8" x14ac:dyDescent="0.25">
      <c r="A99" s="3" t="s">
        <v>14</v>
      </c>
      <c r="B99" s="4">
        <v>1585</v>
      </c>
      <c r="C99" s="4">
        <v>0</v>
      </c>
      <c r="D99" s="5">
        <f>+C99+B99</f>
        <v>1585</v>
      </c>
    </row>
    <row r="100" spans="1:8" x14ac:dyDescent="0.25">
      <c r="A100" s="3" t="s">
        <v>16</v>
      </c>
      <c r="B100" s="4">
        <v>922</v>
      </c>
      <c r="C100" s="4">
        <v>0</v>
      </c>
      <c r="D100" s="5">
        <f>+C100+B100</f>
        <v>922</v>
      </c>
      <c r="G100" s="45"/>
      <c r="H100" s="47"/>
    </row>
    <row r="101" spans="1:8" x14ac:dyDescent="0.25">
      <c r="A101" s="6" t="s">
        <v>7</v>
      </c>
      <c r="B101">
        <v>698</v>
      </c>
      <c r="C101">
        <v>0</v>
      </c>
      <c r="D101" s="7">
        <f>+C101+B101</f>
        <v>698</v>
      </c>
      <c r="G101" s="45"/>
      <c r="H101" s="47"/>
    </row>
    <row r="102" spans="1:8" ht="15.75" thickBot="1" x14ac:dyDescent="0.3">
      <c r="A102" s="8" t="s">
        <v>12</v>
      </c>
      <c r="B102" s="9">
        <v>224</v>
      </c>
      <c r="C102" s="9">
        <v>0</v>
      </c>
      <c r="D102" s="10">
        <f t="shared" ref="D102" si="12">+C102+B102</f>
        <v>224</v>
      </c>
      <c r="F102" s="46"/>
      <c r="G102" s="45"/>
      <c r="H102" s="47"/>
    </row>
    <row r="103" spans="1:8" x14ac:dyDescent="0.25">
      <c r="A103" s="11" t="s">
        <v>17</v>
      </c>
      <c r="B103" s="12">
        <f>+B99/B93</f>
        <v>0.62205651491365777</v>
      </c>
      <c r="C103" s="12">
        <v>0</v>
      </c>
      <c r="D103" s="13">
        <f>+D99/D93</f>
        <v>0.62205651491365777</v>
      </c>
      <c r="G103" s="45"/>
      <c r="H103" s="47"/>
    </row>
    <row r="104" spans="1:8" ht="15.75" thickBot="1" x14ac:dyDescent="0.3">
      <c r="A104" s="14" t="s">
        <v>5</v>
      </c>
      <c r="B104" s="15">
        <f>+B99/(B93-B101-B97)</f>
        <v>0.86423118865866955</v>
      </c>
      <c r="C104" s="15">
        <v>0</v>
      </c>
      <c r="D104" s="16">
        <f>+D99/(D93-D101-D97-D95)</f>
        <v>0.86423118865866955</v>
      </c>
      <c r="G104" s="45"/>
      <c r="H104" s="47"/>
    </row>
    <row r="105" spans="1:8" x14ac:dyDescent="0.25">
      <c r="A105" s="26"/>
      <c r="B105" s="27"/>
      <c r="C105" s="27"/>
      <c r="D105" s="24"/>
      <c r="G105" s="45"/>
      <c r="H105" s="47"/>
    </row>
    <row r="106" spans="1:8" x14ac:dyDescent="0.25">
      <c r="A106" s="33"/>
    </row>
    <row r="107" spans="1:8" x14ac:dyDescent="0.25">
      <c r="A107" s="33"/>
    </row>
  </sheetData>
  <sortState xmlns:xlrd2="http://schemas.microsoft.com/office/spreadsheetml/2017/richdata2" ref="J20:J31">
    <sortCondition ref="J20:J31"/>
  </sortState>
  <mergeCells count="10">
    <mergeCell ref="A6:A7"/>
    <mergeCell ref="A49:A50"/>
    <mergeCell ref="A78:A79"/>
    <mergeCell ref="A92:A93"/>
    <mergeCell ref="A1:E1"/>
    <mergeCell ref="A3:E3"/>
    <mergeCell ref="A4:E4"/>
    <mergeCell ref="A35:A36"/>
    <mergeCell ref="A20:A21"/>
    <mergeCell ref="A64:A6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287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4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67" t="s">
        <v>42</v>
      </c>
      <c r="B1" s="68"/>
      <c r="C1" s="68"/>
      <c r="D1" s="68"/>
      <c r="E1" s="68"/>
      <c r="F1" s="40"/>
    </row>
    <row r="2" spans="1:16" x14ac:dyDescent="0.25">
      <c r="A2" s="1"/>
      <c r="B2" s="2"/>
      <c r="C2" s="2"/>
      <c r="D2" s="2"/>
      <c r="E2" s="39"/>
    </row>
    <row r="3" spans="1:16" ht="28.5" customHeight="1" x14ac:dyDescent="0.25">
      <c r="A3" s="69" t="s">
        <v>0</v>
      </c>
      <c r="B3" s="69"/>
      <c r="C3" s="69"/>
      <c r="D3" s="69"/>
      <c r="E3" s="70"/>
    </row>
    <row r="4" spans="1:16" ht="60" customHeight="1" thickBot="1" x14ac:dyDescent="0.3">
      <c r="A4" s="71" t="s">
        <v>43</v>
      </c>
      <c r="B4" s="71"/>
      <c r="C4" s="71"/>
      <c r="D4" s="71"/>
      <c r="E4" s="72"/>
      <c r="F4" s="40"/>
    </row>
    <row r="5" spans="1:16" ht="24" customHeight="1" thickBot="1" x14ac:dyDescent="0.3">
      <c r="A5" s="51"/>
      <c r="B5" s="49"/>
      <c r="C5" s="49"/>
      <c r="D5" s="49"/>
      <c r="E5" s="49"/>
      <c r="F5" s="48"/>
    </row>
    <row r="6" spans="1:16" x14ac:dyDescent="0.25">
      <c r="A6" s="75" t="s">
        <v>36</v>
      </c>
      <c r="B6" s="29" t="s">
        <v>2</v>
      </c>
      <c r="C6" s="30" t="s">
        <v>19</v>
      </c>
      <c r="E6" s="20"/>
      <c r="F6" s="34"/>
      <c r="H6" s="20"/>
      <c r="O6"/>
      <c r="P6"/>
    </row>
    <row r="7" spans="1:16" x14ac:dyDescent="0.25">
      <c r="A7" s="74"/>
      <c r="B7" s="17">
        <v>26</v>
      </c>
      <c r="C7" s="18">
        <f t="shared" ref="C7:C17" si="0">+B7</f>
        <v>26</v>
      </c>
      <c r="F7" s="34"/>
      <c r="H7" s="52"/>
      <c r="O7"/>
      <c r="P7"/>
    </row>
    <row r="8" spans="1:16" x14ac:dyDescent="0.25">
      <c r="A8" s="3" t="s">
        <v>6</v>
      </c>
      <c r="B8" s="4">
        <v>0</v>
      </c>
      <c r="C8" s="5">
        <f t="shared" si="0"/>
        <v>0</v>
      </c>
      <c r="F8" s="34"/>
      <c r="H8" s="52"/>
      <c r="O8"/>
      <c r="P8"/>
    </row>
    <row r="9" spans="1:16" x14ac:dyDescent="0.25">
      <c r="A9" s="6" t="s">
        <v>7</v>
      </c>
      <c r="B9">
        <v>0</v>
      </c>
      <c r="C9" s="22">
        <f t="shared" si="0"/>
        <v>0</v>
      </c>
      <c r="F9" s="34"/>
      <c r="H9" s="52"/>
      <c r="O9"/>
      <c r="P9"/>
    </row>
    <row r="10" spans="1:16" x14ac:dyDescent="0.25">
      <c r="A10" s="6" t="s">
        <v>9</v>
      </c>
      <c r="B10">
        <v>0</v>
      </c>
      <c r="C10" s="22">
        <f t="shared" si="0"/>
        <v>0</v>
      </c>
      <c r="F10" s="34"/>
      <c r="H10" s="52"/>
      <c r="O10"/>
      <c r="P10"/>
    </row>
    <row r="11" spans="1:16" ht="15" customHeight="1" x14ac:dyDescent="0.25">
      <c r="A11" s="3" t="s">
        <v>11</v>
      </c>
      <c r="B11" s="4">
        <v>0</v>
      </c>
      <c r="C11" s="5">
        <f t="shared" si="0"/>
        <v>0</v>
      </c>
      <c r="H11" s="52"/>
      <c r="O11"/>
      <c r="P11"/>
    </row>
    <row r="12" spans="1:16" x14ac:dyDescent="0.25">
      <c r="A12" s="6" t="s">
        <v>7</v>
      </c>
      <c r="B12">
        <v>0</v>
      </c>
      <c r="C12" s="22">
        <f t="shared" si="0"/>
        <v>0</v>
      </c>
      <c r="H12" s="52"/>
      <c r="O12"/>
      <c r="P12"/>
    </row>
    <row r="13" spans="1:16" ht="15" customHeight="1" x14ac:dyDescent="0.25">
      <c r="A13" s="6" t="s">
        <v>12</v>
      </c>
      <c r="B13">
        <v>0</v>
      </c>
      <c r="C13" s="22">
        <f t="shared" si="0"/>
        <v>0</v>
      </c>
      <c r="F13" s="34"/>
      <c r="H13" s="52"/>
      <c r="O13"/>
      <c r="P13"/>
    </row>
    <row r="14" spans="1:16" x14ac:dyDescent="0.25">
      <c r="A14" s="3" t="s">
        <v>14</v>
      </c>
      <c r="B14" s="4">
        <v>15</v>
      </c>
      <c r="C14" s="5">
        <f t="shared" si="0"/>
        <v>15</v>
      </c>
      <c r="F14" s="34"/>
      <c r="H14" s="52"/>
      <c r="O14"/>
      <c r="P14"/>
    </row>
    <row r="15" spans="1:16" ht="15" customHeight="1" x14ac:dyDescent="0.25">
      <c r="A15" s="3" t="s">
        <v>16</v>
      </c>
      <c r="B15" s="4">
        <v>11</v>
      </c>
      <c r="C15" s="5">
        <f t="shared" si="0"/>
        <v>11</v>
      </c>
      <c r="F15" s="34"/>
      <c r="H15" s="52"/>
      <c r="O15"/>
      <c r="P15"/>
    </row>
    <row r="16" spans="1:16" x14ac:dyDescent="0.25">
      <c r="A16" s="6" t="s">
        <v>7</v>
      </c>
      <c r="B16" s="50">
        <v>3</v>
      </c>
      <c r="C16" s="22">
        <f t="shared" si="0"/>
        <v>3</v>
      </c>
      <c r="F16" s="59"/>
      <c r="H16" s="52"/>
      <c r="O16"/>
      <c r="P16"/>
    </row>
    <row r="17" spans="1:16" ht="15.75" customHeight="1" thickBot="1" x14ac:dyDescent="0.3">
      <c r="A17" s="8" t="s">
        <v>12</v>
      </c>
      <c r="B17" s="9">
        <v>8</v>
      </c>
      <c r="C17" s="23">
        <f t="shared" si="0"/>
        <v>8</v>
      </c>
      <c r="F17" s="24"/>
      <c r="H17" s="52"/>
      <c r="O17"/>
      <c r="P17"/>
    </row>
    <row r="18" spans="1:16" ht="15" customHeight="1" x14ac:dyDescent="0.25">
      <c r="A18" s="11" t="s">
        <v>17</v>
      </c>
      <c r="B18" s="12">
        <f>+B14/B7</f>
        <v>0.57692307692307687</v>
      </c>
      <c r="C18" s="13">
        <f>+C14/C7</f>
        <v>0.57692307692307687</v>
      </c>
      <c r="F18" s="24"/>
      <c r="H18" s="52"/>
      <c r="J18" s="21"/>
      <c r="K18" s="21"/>
      <c r="O18"/>
      <c r="P18"/>
    </row>
    <row r="19" spans="1:16" ht="15.75" customHeight="1" thickBot="1" x14ac:dyDescent="0.3">
      <c r="A19" s="14" t="s">
        <v>5</v>
      </c>
      <c r="B19" s="15">
        <f t="shared" ref="B19:C19" si="1">+B14/(B7-B16-B12-B9)</f>
        <v>0.65217391304347827</v>
      </c>
      <c r="C19" s="16">
        <f t="shared" si="1"/>
        <v>0.65217391304347827</v>
      </c>
      <c r="F19" s="24"/>
      <c r="H19" s="52"/>
      <c r="J19" s="21"/>
      <c r="K19" s="21"/>
      <c r="O19"/>
      <c r="P19"/>
    </row>
    <row r="20" spans="1:16" ht="15.75" customHeight="1" thickBot="1" x14ac:dyDescent="0.3">
      <c r="A20" s="25"/>
      <c r="B20" s="27"/>
      <c r="C20" s="24"/>
      <c r="D20" s="48"/>
      <c r="F20" s="24"/>
      <c r="H20" s="52"/>
      <c r="J20" s="21"/>
      <c r="K20" s="21"/>
      <c r="O20"/>
      <c r="P20"/>
    </row>
    <row r="21" spans="1:16" x14ac:dyDescent="0.25">
      <c r="A21" s="75" t="s">
        <v>37</v>
      </c>
      <c r="B21" s="29" t="s">
        <v>2</v>
      </c>
      <c r="C21" s="30" t="s">
        <v>19</v>
      </c>
      <c r="E21" s="20"/>
      <c r="F21" s="24"/>
      <c r="H21" s="20"/>
      <c r="O21"/>
      <c r="P21"/>
    </row>
    <row r="22" spans="1:16" x14ac:dyDescent="0.25">
      <c r="A22" s="74"/>
      <c r="B22" s="17">
        <v>157</v>
      </c>
      <c r="C22" s="18">
        <f t="shared" ref="C22:C32" si="2">+B22</f>
        <v>157</v>
      </c>
      <c r="F22" s="24"/>
      <c r="H22" s="52"/>
      <c r="O22"/>
      <c r="P22"/>
    </row>
    <row r="23" spans="1:16" x14ac:dyDescent="0.25">
      <c r="A23" s="3" t="s">
        <v>6</v>
      </c>
      <c r="B23" s="4">
        <v>34</v>
      </c>
      <c r="C23" s="5">
        <f t="shared" si="2"/>
        <v>34</v>
      </c>
      <c r="F23" s="34"/>
      <c r="H23" s="52"/>
      <c r="O23"/>
      <c r="P23"/>
    </row>
    <row r="24" spans="1:16" x14ac:dyDescent="0.25">
      <c r="A24" s="6" t="s">
        <v>7</v>
      </c>
      <c r="B24">
        <v>0</v>
      </c>
      <c r="C24" s="22">
        <f t="shared" si="2"/>
        <v>0</v>
      </c>
      <c r="F24" s="34"/>
      <c r="H24" s="52"/>
      <c r="O24"/>
      <c r="P24"/>
    </row>
    <row r="25" spans="1:16" x14ac:dyDescent="0.25">
      <c r="A25" s="6" t="s">
        <v>9</v>
      </c>
      <c r="B25">
        <v>0</v>
      </c>
      <c r="C25" s="22">
        <f t="shared" si="2"/>
        <v>0</v>
      </c>
      <c r="F25" s="34"/>
      <c r="H25" s="52"/>
      <c r="O25"/>
      <c r="P25"/>
    </row>
    <row r="26" spans="1:16" ht="15" customHeight="1" x14ac:dyDescent="0.25">
      <c r="A26" s="3" t="s">
        <v>11</v>
      </c>
      <c r="B26" s="4">
        <v>0</v>
      </c>
      <c r="C26" s="5">
        <f t="shared" si="2"/>
        <v>0</v>
      </c>
      <c r="F26" s="34"/>
      <c r="H26" s="52"/>
      <c r="O26"/>
      <c r="P26"/>
    </row>
    <row r="27" spans="1:16" x14ac:dyDescent="0.25">
      <c r="A27" s="6" t="s">
        <v>7</v>
      </c>
      <c r="B27">
        <v>0</v>
      </c>
      <c r="C27" s="22">
        <f t="shared" si="2"/>
        <v>0</v>
      </c>
      <c r="F27" s="34"/>
      <c r="H27" s="52"/>
      <c r="O27"/>
      <c r="P27"/>
    </row>
    <row r="28" spans="1:16" ht="15" customHeight="1" x14ac:dyDescent="0.25">
      <c r="A28" s="6" t="s">
        <v>12</v>
      </c>
      <c r="B28">
        <v>0</v>
      </c>
      <c r="C28" s="22">
        <f t="shared" si="2"/>
        <v>0</v>
      </c>
      <c r="F28" s="34"/>
      <c r="H28" s="52"/>
      <c r="O28"/>
      <c r="P28"/>
    </row>
    <row r="29" spans="1:16" x14ac:dyDescent="0.25">
      <c r="A29" s="3" t="s">
        <v>14</v>
      </c>
      <c r="B29" s="4">
        <v>104</v>
      </c>
      <c r="C29" s="5">
        <f t="shared" si="2"/>
        <v>104</v>
      </c>
      <c r="F29" s="34"/>
      <c r="H29" s="52"/>
      <c r="O29"/>
      <c r="P29"/>
    </row>
    <row r="30" spans="1:16" ht="15" customHeight="1" x14ac:dyDescent="0.25">
      <c r="A30" s="3" t="s">
        <v>16</v>
      </c>
      <c r="B30" s="4">
        <v>19</v>
      </c>
      <c r="C30" s="5">
        <f t="shared" si="2"/>
        <v>19</v>
      </c>
      <c r="F30" s="34"/>
      <c r="H30" s="52"/>
      <c r="O30"/>
      <c r="P30"/>
    </row>
    <row r="31" spans="1:16" x14ac:dyDescent="0.25">
      <c r="A31" s="6" t="s">
        <v>7</v>
      </c>
      <c r="B31" s="50">
        <v>11</v>
      </c>
      <c r="C31" s="22">
        <f t="shared" si="2"/>
        <v>11</v>
      </c>
      <c r="F31" s="34"/>
      <c r="H31" s="52"/>
      <c r="O31"/>
      <c r="P31"/>
    </row>
    <row r="32" spans="1:16" ht="15.75" customHeight="1" thickBot="1" x14ac:dyDescent="0.3">
      <c r="A32" s="8" t="s">
        <v>12</v>
      </c>
      <c r="B32" s="9">
        <v>8</v>
      </c>
      <c r="C32" s="23">
        <f t="shared" si="2"/>
        <v>8</v>
      </c>
      <c r="F32" s="34"/>
      <c r="H32" s="52"/>
      <c r="O32"/>
      <c r="P32"/>
    </row>
    <row r="33" spans="1:16" ht="15" customHeight="1" x14ac:dyDescent="0.25">
      <c r="A33" s="11" t="s">
        <v>17</v>
      </c>
      <c r="B33" s="12">
        <f>+B29/B22</f>
        <v>0.66242038216560506</v>
      </c>
      <c r="C33" s="13">
        <f>+C29/C22</f>
        <v>0.66242038216560506</v>
      </c>
      <c r="F33" s="34"/>
      <c r="H33" s="52"/>
      <c r="J33" s="21"/>
      <c r="K33" s="21"/>
      <c r="O33"/>
      <c r="P33"/>
    </row>
    <row r="34" spans="1:16" ht="15.75" customHeight="1" thickBot="1" x14ac:dyDescent="0.3">
      <c r="A34" s="14" t="s">
        <v>5</v>
      </c>
      <c r="B34" s="15">
        <f t="shared" ref="B34:C34" si="3">+B29/(B22-B31-B27-B24)</f>
        <v>0.71232876712328763</v>
      </c>
      <c r="C34" s="16">
        <f t="shared" si="3"/>
        <v>0.71232876712328763</v>
      </c>
      <c r="F34" s="34"/>
      <c r="H34" s="52"/>
      <c r="J34" s="21"/>
      <c r="K34" s="21"/>
      <c r="O34"/>
      <c r="P34"/>
    </row>
    <row r="35" spans="1:16" ht="15.75" customHeight="1" thickBot="1" x14ac:dyDescent="0.3">
      <c r="A35" s="26"/>
      <c r="B35" s="27"/>
      <c r="C35" s="24"/>
      <c r="D35" s="48"/>
      <c r="F35" s="24"/>
      <c r="H35" s="52"/>
      <c r="J35" s="21"/>
      <c r="K35" s="21"/>
      <c r="O35"/>
      <c r="P35"/>
    </row>
    <row r="36" spans="1:16" ht="15" customHeight="1" x14ac:dyDescent="0.25">
      <c r="A36" s="63" t="s">
        <v>31</v>
      </c>
      <c r="B36" s="29" t="s">
        <v>2</v>
      </c>
      <c r="C36" s="30" t="s">
        <v>19</v>
      </c>
      <c r="F36" s="24"/>
      <c r="H36" s="52"/>
    </row>
    <row r="37" spans="1:16" x14ac:dyDescent="0.25">
      <c r="A37" s="64"/>
      <c r="B37" s="17">
        <v>121</v>
      </c>
      <c r="C37" s="22">
        <f>+B37</f>
        <v>121</v>
      </c>
      <c r="F37" s="24"/>
      <c r="H37" s="52"/>
    </row>
    <row r="38" spans="1:16" ht="15" customHeight="1" x14ac:dyDescent="0.25">
      <c r="A38" s="3" t="s">
        <v>6</v>
      </c>
      <c r="B38" s="4">
        <v>0</v>
      </c>
      <c r="C38" s="5">
        <f t="shared" ref="C38:C46" si="4">+B38</f>
        <v>0</v>
      </c>
      <c r="F38" s="24"/>
      <c r="H38" s="52"/>
    </row>
    <row r="39" spans="1:16" x14ac:dyDescent="0.25">
      <c r="A39" s="6" t="s">
        <v>9</v>
      </c>
      <c r="B39">
        <v>0</v>
      </c>
      <c r="C39" s="22">
        <f t="shared" si="4"/>
        <v>0</v>
      </c>
      <c r="F39" s="24"/>
    </row>
    <row r="40" spans="1:16" ht="15" customHeight="1" x14ac:dyDescent="0.25">
      <c r="A40" s="3" t="s">
        <v>11</v>
      </c>
      <c r="B40" s="4">
        <v>0</v>
      </c>
      <c r="C40" s="5">
        <f t="shared" si="4"/>
        <v>0</v>
      </c>
      <c r="F40" s="24"/>
    </row>
    <row r="41" spans="1:16" x14ac:dyDescent="0.25">
      <c r="A41" s="6" t="s">
        <v>7</v>
      </c>
      <c r="B41">
        <v>0</v>
      </c>
      <c r="C41" s="22">
        <f t="shared" si="4"/>
        <v>0</v>
      </c>
      <c r="F41" s="24"/>
    </row>
    <row r="42" spans="1:16" ht="15" customHeight="1" x14ac:dyDescent="0.25">
      <c r="A42" s="6" t="s">
        <v>12</v>
      </c>
      <c r="B42">
        <v>0</v>
      </c>
      <c r="C42" s="22">
        <f t="shared" si="4"/>
        <v>0</v>
      </c>
      <c r="F42" s="24"/>
    </row>
    <row r="43" spans="1:16" x14ac:dyDescent="0.25">
      <c r="A43" s="3" t="s">
        <v>14</v>
      </c>
      <c r="B43" s="4">
        <v>110</v>
      </c>
      <c r="C43" s="5">
        <f t="shared" si="4"/>
        <v>110</v>
      </c>
      <c r="F43" s="24"/>
    </row>
    <row r="44" spans="1:16" ht="15" customHeight="1" x14ac:dyDescent="0.25">
      <c r="A44" s="3" t="s">
        <v>16</v>
      </c>
      <c r="B44" s="4">
        <v>11</v>
      </c>
      <c r="C44" s="5">
        <f t="shared" si="4"/>
        <v>11</v>
      </c>
      <c r="F44" s="24"/>
    </row>
    <row r="45" spans="1:16" x14ac:dyDescent="0.25">
      <c r="A45" s="6" t="s">
        <v>7</v>
      </c>
      <c r="B45">
        <v>8</v>
      </c>
      <c r="C45" s="22">
        <f t="shared" si="4"/>
        <v>8</v>
      </c>
      <c r="F45" s="24"/>
    </row>
    <row r="46" spans="1:16" ht="15.75" thickBot="1" x14ac:dyDescent="0.3">
      <c r="A46" s="8" t="s">
        <v>12</v>
      </c>
      <c r="B46" s="9">
        <v>3</v>
      </c>
      <c r="C46" s="23">
        <f t="shared" si="4"/>
        <v>3</v>
      </c>
      <c r="F46" s="24"/>
    </row>
    <row r="47" spans="1:16" x14ac:dyDescent="0.25">
      <c r="A47" s="11" t="s">
        <v>17</v>
      </c>
      <c r="B47" s="12">
        <f>+B43/B37</f>
        <v>0.90909090909090906</v>
      </c>
      <c r="C47" s="13">
        <f>+C43/C37</f>
        <v>0.90909090909090906</v>
      </c>
      <c r="F47" s="48"/>
    </row>
    <row r="48" spans="1:16" ht="15.75" thickBot="1" x14ac:dyDescent="0.3">
      <c r="A48" s="14" t="s">
        <v>5</v>
      </c>
      <c r="B48" s="15">
        <f>+B43/(B37-B45-B41-B47)</f>
        <v>0.98134630981346305</v>
      </c>
      <c r="C48" s="16">
        <f>+C43/(C37-C45-C41-C47)</f>
        <v>0.98134630981346305</v>
      </c>
      <c r="F48" s="48"/>
    </row>
    <row r="49" spans="1:6" ht="15.75" thickBot="1" x14ac:dyDescent="0.3">
      <c r="A49" s="25"/>
      <c r="B49" s="27"/>
      <c r="C49" s="24"/>
      <c r="F49" s="48"/>
    </row>
    <row r="50" spans="1:6" x14ac:dyDescent="0.25">
      <c r="A50" s="63" t="s">
        <v>24</v>
      </c>
      <c r="B50" s="29" t="s">
        <v>2</v>
      </c>
      <c r="C50" s="30" t="s">
        <v>19</v>
      </c>
    </row>
    <row r="51" spans="1:6" x14ac:dyDescent="0.25">
      <c r="A51" s="64"/>
      <c r="B51" s="17">
        <v>30</v>
      </c>
      <c r="C51" s="18">
        <f>+B51</f>
        <v>30</v>
      </c>
    </row>
    <row r="52" spans="1:6" x14ac:dyDescent="0.25">
      <c r="A52" s="3" t="s">
        <v>6</v>
      </c>
      <c r="B52" s="4">
        <v>0</v>
      </c>
      <c r="C52" s="5">
        <f t="shared" ref="C52:C60" si="5">+B52</f>
        <v>0</v>
      </c>
    </row>
    <row r="53" spans="1:6" x14ac:dyDescent="0.25">
      <c r="A53" s="6" t="s">
        <v>9</v>
      </c>
      <c r="B53">
        <v>0</v>
      </c>
      <c r="C53" s="22">
        <f t="shared" si="5"/>
        <v>0</v>
      </c>
    </row>
    <row r="54" spans="1:6" ht="15" customHeight="1" x14ac:dyDescent="0.25">
      <c r="A54" s="3" t="s">
        <v>11</v>
      </c>
      <c r="B54" s="4">
        <v>0</v>
      </c>
      <c r="C54" s="5">
        <f t="shared" si="5"/>
        <v>0</v>
      </c>
    </row>
    <row r="55" spans="1:6" x14ac:dyDescent="0.25">
      <c r="A55" s="6" t="s">
        <v>7</v>
      </c>
      <c r="B55">
        <v>0</v>
      </c>
      <c r="C55" s="22">
        <f t="shared" si="5"/>
        <v>0</v>
      </c>
    </row>
    <row r="56" spans="1:6" ht="15" customHeight="1" x14ac:dyDescent="0.25">
      <c r="A56" s="6" t="s">
        <v>12</v>
      </c>
      <c r="B56">
        <v>0</v>
      </c>
      <c r="C56" s="22">
        <f t="shared" si="5"/>
        <v>0</v>
      </c>
    </row>
    <row r="57" spans="1:6" x14ac:dyDescent="0.25">
      <c r="A57" s="3" t="s">
        <v>14</v>
      </c>
      <c r="B57" s="4">
        <v>20</v>
      </c>
      <c r="C57" s="5">
        <f t="shared" si="5"/>
        <v>20</v>
      </c>
    </row>
    <row r="58" spans="1:6" x14ac:dyDescent="0.25">
      <c r="A58" s="3" t="s">
        <v>16</v>
      </c>
      <c r="B58" s="4">
        <v>10</v>
      </c>
      <c r="C58" s="5">
        <f t="shared" si="5"/>
        <v>10</v>
      </c>
    </row>
    <row r="59" spans="1:6" x14ac:dyDescent="0.25">
      <c r="A59" s="6" t="s">
        <v>7</v>
      </c>
      <c r="B59">
        <v>9</v>
      </c>
      <c r="C59" s="22">
        <f t="shared" si="5"/>
        <v>9</v>
      </c>
    </row>
    <row r="60" spans="1:6" ht="15.75" customHeight="1" thickBot="1" x14ac:dyDescent="0.3">
      <c r="A60" s="8" t="s">
        <v>12</v>
      </c>
      <c r="B60" s="9">
        <v>1</v>
      </c>
      <c r="C60" s="23">
        <f t="shared" si="5"/>
        <v>1</v>
      </c>
    </row>
    <row r="61" spans="1:6" x14ac:dyDescent="0.25">
      <c r="A61" s="11" t="s">
        <v>17</v>
      </c>
      <c r="B61" s="12">
        <f>+B57/B51</f>
        <v>0.66666666666666663</v>
      </c>
      <c r="C61" s="13">
        <f>+C57/C51</f>
        <v>0.66666666666666663</v>
      </c>
    </row>
    <row r="62" spans="1:6" ht="15.75" customHeight="1" thickBot="1" x14ac:dyDescent="0.3">
      <c r="A62" s="14" t="s">
        <v>5</v>
      </c>
      <c r="B62" s="15">
        <f>+B57/(B51-B59-B55-B61)</f>
        <v>0.98360655737704927</v>
      </c>
      <c r="C62" s="16">
        <f>+C57/(C51-C59-C55-C61)</f>
        <v>0.98360655737704927</v>
      </c>
    </row>
    <row r="63" spans="1:6" ht="15.75" thickBot="1" x14ac:dyDescent="0.3">
      <c r="A63" s="25"/>
      <c r="B63" s="27"/>
      <c r="C63" s="24"/>
    </row>
    <row r="64" spans="1:6" x14ac:dyDescent="0.25">
      <c r="A64" s="63" t="s">
        <v>26</v>
      </c>
      <c r="B64" s="29" t="s">
        <v>2</v>
      </c>
      <c r="C64" s="30" t="s">
        <v>19</v>
      </c>
    </row>
    <row r="65" spans="1:16" x14ac:dyDescent="0.25">
      <c r="A65" s="64"/>
      <c r="B65" s="17">
        <v>325</v>
      </c>
      <c r="C65" s="22">
        <f>+B65</f>
        <v>325</v>
      </c>
    </row>
    <row r="66" spans="1:16" x14ac:dyDescent="0.25">
      <c r="A66" s="3" t="s">
        <v>6</v>
      </c>
      <c r="B66" s="4">
        <v>0</v>
      </c>
      <c r="C66" s="5">
        <f t="shared" ref="C66:C74" si="6">+B66</f>
        <v>0</v>
      </c>
    </row>
    <row r="67" spans="1:16" x14ac:dyDescent="0.25">
      <c r="A67" s="6" t="s">
        <v>9</v>
      </c>
      <c r="B67">
        <v>0</v>
      </c>
      <c r="C67" s="22">
        <f t="shared" si="6"/>
        <v>0</v>
      </c>
      <c r="E67" s="20"/>
    </row>
    <row r="68" spans="1:16" x14ac:dyDescent="0.25">
      <c r="A68" s="3" t="s">
        <v>11</v>
      </c>
      <c r="B68" s="4">
        <v>2</v>
      </c>
      <c r="C68" s="5">
        <f t="shared" si="6"/>
        <v>2</v>
      </c>
    </row>
    <row r="69" spans="1:16" x14ac:dyDescent="0.25">
      <c r="A69" s="6" t="s">
        <v>7</v>
      </c>
      <c r="B69">
        <v>2</v>
      </c>
      <c r="C69" s="22">
        <f t="shared" si="6"/>
        <v>2</v>
      </c>
    </row>
    <row r="70" spans="1:16" x14ac:dyDescent="0.25">
      <c r="A70" s="6" t="s">
        <v>12</v>
      </c>
      <c r="B70">
        <v>0</v>
      </c>
      <c r="C70" s="22">
        <f t="shared" si="6"/>
        <v>0</v>
      </c>
    </row>
    <row r="71" spans="1:16" x14ac:dyDescent="0.25">
      <c r="A71" s="3" t="s">
        <v>14</v>
      </c>
      <c r="B71" s="4">
        <v>276</v>
      </c>
      <c r="C71" s="5">
        <f t="shared" si="6"/>
        <v>276</v>
      </c>
    </row>
    <row r="72" spans="1:16" x14ac:dyDescent="0.25">
      <c r="A72" s="3" t="s">
        <v>16</v>
      </c>
      <c r="B72" s="4">
        <v>47</v>
      </c>
      <c r="C72" s="5">
        <f t="shared" si="6"/>
        <v>47</v>
      </c>
    </row>
    <row r="73" spans="1:16" x14ac:dyDescent="0.25">
      <c r="A73" s="6" t="s">
        <v>7</v>
      </c>
      <c r="B73">
        <v>15</v>
      </c>
      <c r="C73" s="22">
        <f t="shared" si="6"/>
        <v>15</v>
      </c>
    </row>
    <row r="74" spans="1:16" ht="15.75" thickBot="1" x14ac:dyDescent="0.3">
      <c r="A74" s="8" t="s">
        <v>12</v>
      </c>
      <c r="B74" s="9">
        <v>32</v>
      </c>
      <c r="C74" s="23">
        <f t="shared" si="6"/>
        <v>32</v>
      </c>
    </row>
    <row r="75" spans="1:16" x14ac:dyDescent="0.25">
      <c r="A75" s="11" t="s">
        <v>17</v>
      </c>
      <c r="B75" s="12">
        <f>+B71/B65</f>
        <v>0.84923076923076923</v>
      </c>
      <c r="C75" s="13">
        <f>+C71/C65</f>
        <v>0.84923076923076923</v>
      </c>
    </row>
    <row r="76" spans="1:16" ht="15.75" thickBot="1" x14ac:dyDescent="0.3">
      <c r="A76" s="14" t="s">
        <v>5</v>
      </c>
      <c r="B76" s="15">
        <f>+B71/(B65-B73-B69-B75)</f>
        <v>0.89858150344606502</v>
      </c>
      <c r="C76" s="16">
        <f>+C71/(C65-C73-C69-C75)</f>
        <v>0.89858150344606502</v>
      </c>
    </row>
    <row r="77" spans="1:16" ht="15.75" thickBot="1" x14ac:dyDescent="0.3">
      <c r="A77" s="25"/>
      <c r="B77" s="27"/>
      <c r="C77" s="24"/>
    </row>
    <row r="78" spans="1:16" ht="15" customHeight="1" x14ac:dyDescent="0.25">
      <c r="A78" s="63" t="s">
        <v>21</v>
      </c>
      <c r="B78" s="29" t="s">
        <v>2</v>
      </c>
      <c r="C78" s="30" t="s">
        <v>19</v>
      </c>
      <c r="F78" s="34"/>
      <c r="H78" s="20"/>
      <c r="O78"/>
      <c r="P78"/>
    </row>
    <row r="79" spans="1:16" ht="15" customHeight="1" x14ac:dyDescent="0.25">
      <c r="A79" s="64"/>
      <c r="B79" s="17">
        <v>131</v>
      </c>
      <c r="C79" s="18">
        <f>+B79</f>
        <v>131</v>
      </c>
      <c r="D79" s="19"/>
      <c r="F79" s="36"/>
      <c r="H79" s="20"/>
      <c r="O79"/>
      <c r="P79"/>
    </row>
    <row r="80" spans="1:16" ht="15" customHeight="1" x14ac:dyDescent="0.25">
      <c r="A80" s="3" t="s">
        <v>6</v>
      </c>
      <c r="B80" s="4">
        <v>1</v>
      </c>
      <c r="C80" s="5">
        <f t="shared" ref="C80:C88" si="7">+B80</f>
        <v>1</v>
      </c>
      <c r="F80" s="36"/>
      <c r="H80" s="20"/>
      <c r="O80"/>
      <c r="P80"/>
    </row>
    <row r="81" spans="1:16" ht="15" customHeight="1" x14ac:dyDescent="0.25">
      <c r="A81" s="6" t="s">
        <v>9</v>
      </c>
      <c r="B81">
        <v>0</v>
      </c>
      <c r="C81" s="18">
        <f t="shared" si="7"/>
        <v>0</v>
      </c>
      <c r="F81" s="35"/>
      <c r="H81" s="20"/>
      <c r="O81"/>
      <c r="P81"/>
    </row>
    <row r="82" spans="1:16" ht="15" customHeight="1" x14ac:dyDescent="0.25">
      <c r="A82" s="3" t="s">
        <v>11</v>
      </c>
      <c r="B82" s="4">
        <v>0</v>
      </c>
      <c r="C82" s="5">
        <f t="shared" si="7"/>
        <v>0</v>
      </c>
      <c r="F82" s="34"/>
      <c r="H82" s="20"/>
      <c r="O82"/>
      <c r="P82"/>
    </row>
    <row r="83" spans="1:16" x14ac:dyDescent="0.25">
      <c r="A83" s="6" t="s">
        <v>7</v>
      </c>
      <c r="B83">
        <v>0</v>
      </c>
      <c r="C83" s="22">
        <f t="shared" si="7"/>
        <v>0</v>
      </c>
      <c r="F83" s="34"/>
      <c r="H83" s="20"/>
      <c r="O83"/>
      <c r="P83"/>
    </row>
    <row r="84" spans="1:16" x14ac:dyDescent="0.25">
      <c r="A84" s="6" t="s">
        <v>12</v>
      </c>
      <c r="B84">
        <v>0</v>
      </c>
      <c r="C84" s="22">
        <f t="shared" si="7"/>
        <v>0</v>
      </c>
      <c r="F84" s="34"/>
      <c r="H84" s="20"/>
      <c r="O84"/>
      <c r="P84"/>
    </row>
    <row r="85" spans="1:16" x14ac:dyDescent="0.25">
      <c r="A85" s="3" t="s">
        <v>14</v>
      </c>
      <c r="B85" s="4">
        <v>117</v>
      </c>
      <c r="C85" s="5">
        <f t="shared" si="7"/>
        <v>117</v>
      </c>
      <c r="F85" s="34"/>
      <c r="H85" s="20"/>
      <c r="O85"/>
      <c r="P85"/>
    </row>
    <row r="86" spans="1:16" x14ac:dyDescent="0.25">
      <c r="A86" s="3" t="s">
        <v>16</v>
      </c>
      <c r="B86" s="4">
        <v>13</v>
      </c>
      <c r="C86" s="5">
        <f t="shared" si="7"/>
        <v>13</v>
      </c>
      <c r="F86" s="34"/>
      <c r="H86" s="20"/>
      <c r="O86"/>
      <c r="P86"/>
    </row>
    <row r="87" spans="1:16" x14ac:dyDescent="0.25">
      <c r="A87" s="6" t="s">
        <v>7</v>
      </c>
      <c r="B87">
        <v>3</v>
      </c>
      <c r="C87" s="22">
        <f t="shared" si="7"/>
        <v>3</v>
      </c>
      <c r="F87" s="34"/>
      <c r="H87" s="20"/>
      <c r="O87"/>
      <c r="P87"/>
    </row>
    <row r="88" spans="1:16" ht="15.75" customHeight="1" thickBot="1" x14ac:dyDescent="0.3">
      <c r="A88" s="8" t="s">
        <v>12</v>
      </c>
      <c r="B88" s="9">
        <v>10</v>
      </c>
      <c r="C88" s="18">
        <f t="shared" si="7"/>
        <v>10</v>
      </c>
      <c r="F88" s="35"/>
      <c r="H88" s="20"/>
      <c r="O88"/>
      <c r="P88"/>
    </row>
    <row r="89" spans="1:16" x14ac:dyDescent="0.25">
      <c r="A89" s="11" t="s">
        <v>17</v>
      </c>
      <c r="B89" s="12">
        <f>+B85/B79</f>
        <v>0.89312977099236646</v>
      </c>
      <c r="C89" s="13">
        <f>+C85/C79</f>
        <v>0.89312977099236646</v>
      </c>
      <c r="D89" s="43"/>
      <c r="F89" s="34"/>
    </row>
    <row r="90" spans="1:16" ht="15.75" customHeight="1" thickBot="1" x14ac:dyDescent="0.3">
      <c r="A90" s="14" t="s">
        <v>5</v>
      </c>
      <c r="B90" s="15">
        <f>+B85/(B79-B87-B83-B89)</f>
        <v>0.92048525614077226</v>
      </c>
      <c r="C90" s="16">
        <f>+C85/(C79-C87-C83-C89)</f>
        <v>0.92048525614077226</v>
      </c>
      <c r="D90" s="27"/>
      <c r="F90" s="34"/>
    </row>
    <row r="91" spans="1:16" ht="15.75" thickBot="1" x14ac:dyDescent="0.3">
      <c r="A91" s="25"/>
      <c r="B91" s="27"/>
      <c r="C91" s="24"/>
    </row>
    <row r="92" spans="1:16" x14ac:dyDescent="0.25">
      <c r="A92" s="63" t="s">
        <v>30</v>
      </c>
      <c r="B92" s="29" t="s">
        <v>2</v>
      </c>
      <c r="C92" s="30" t="s">
        <v>19</v>
      </c>
      <c r="F92" s="36"/>
    </row>
    <row r="93" spans="1:16" x14ac:dyDescent="0.25">
      <c r="A93" s="64"/>
      <c r="B93" s="17">
        <v>300</v>
      </c>
      <c r="C93" s="18">
        <f>+B93</f>
        <v>300</v>
      </c>
      <c r="D93" s="24"/>
      <c r="F93" s="35"/>
    </row>
    <row r="94" spans="1:16" ht="15" customHeight="1" x14ac:dyDescent="0.25">
      <c r="A94" s="3" t="s">
        <v>6</v>
      </c>
      <c r="B94" s="4">
        <v>0</v>
      </c>
      <c r="C94" s="5">
        <f t="shared" ref="C94:C102" si="8">+B94</f>
        <v>0</v>
      </c>
      <c r="F94" s="34"/>
    </row>
    <row r="95" spans="1:16" x14ac:dyDescent="0.25">
      <c r="A95" s="6" t="s">
        <v>9</v>
      </c>
      <c r="B95">
        <v>0</v>
      </c>
      <c r="C95" s="22">
        <f t="shared" si="8"/>
        <v>0</v>
      </c>
      <c r="F95" s="34"/>
    </row>
    <row r="96" spans="1:16" ht="15" customHeight="1" x14ac:dyDescent="0.25">
      <c r="A96" s="3" t="s">
        <v>11</v>
      </c>
      <c r="B96" s="4">
        <v>0</v>
      </c>
      <c r="C96" s="5">
        <f t="shared" si="8"/>
        <v>0</v>
      </c>
      <c r="F96" s="34"/>
    </row>
    <row r="97" spans="1:3" x14ac:dyDescent="0.25">
      <c r="A97" s="6" t="s">
        <v>7</v>
      </c>
      <c r="B97">
        <v>0</v>
      </c>
      <c r="C97" s="22">
        <f t="shared" si="8"/>
        <v>0</v>
      </c>
    </row>
    <row r="98" spans="1:3" x14ac:dyDescent="0.25">
      <c r="A98" s="6" t="s">
        <v>12</v>
      </c>
      <c r="B98">
        <v>0</v>
      </c>
      <c r="C98" s="22">
        <f t="shared" si="8"/>
        <v>0</v>
      </c>
    </row>
    <row r="99" spans="1:3" x14ac:dyDescent="0.25">
      <c r="A99" s="3" t="s">
        <v>14</v>
      </c>
      <c r="B99" s="4">
        <v>269</v>
      </c>
      <c r="C99" s="5">
        <f t="shared" si="8"/>
        <v>269</v>
      </c>
    </row>
    <row r="100" spans="1:3" x14ac:dyDescent="0.25">
      <c r="A100" s="3" t="s">
        <v>16</v>
      </c>
      <c r="B100" s="4">
        <v>31</v>
      </c>
      <c r="C100" s="5">
        <f t="shared" si="8"/>
        <v>31</v>
      </c>
    </row>
    <row r="101" spans="1:3" x14ac:dyDescent="0.25">
      <c r="A101" s="6" t="s">
        <v>7</v>
      </c>
      <c r="B101">
        <v>23</v>
      </c>
      <c r="C101" s="22">
        <f t="shared" si="8"/>
        <v>23</v>
      </c>
    </row>
    <row r="102" spans="1:3" ht="15.75" customHeight="1" thickBot="1" x14ac:dyDescent="0.3">
      <c r="A102" s="8" t="s">
        <v>12</v>
      </c>
      <c r="B102" s="9">
        <v>8</v>
      </c>
      <c r="C102" s="23">
        <f t="shared" si="8"/>
        <v>8</v>
      </c>
    </row>
    <row r="103" spans="1:3" x14ac:dyDescent="0.25">
      <c r="A103" s="11" t="s">
        <v>17</v>
      </c>
      <c r="B103" s="12">
        <f>+B99/B93</f>
        <v>0.89666666666666661</v>
      </c>
      <c r="C103" s="13">
        <f>+C99/C93</f>
        <v>0.89666666666666661</v>
      </c>
    </row>
    <row r="104" spans="1:3" ht="15.75" thickBot="1" x14ac:dyDescent="0.3">
      <c r="A104" s="14" t="s">
        <v>5</v>
      </c>
      <c r="B104" s="15">
        <f>+B99/(B93-B101-B97-B103)</f>
        <v>0.97427291714454722</v>
      </c>
      <c r="C104" s="16">
        <f>+C99/(C93-C101-C97-C103)</f>
        <v>0.97427291714454722</v>
      </c>
    </row>
    <row r="105" spans="1:3" ht="15.75" thickBot="1" x14ac:dyDescent="0.3">
      <c r="A105" s="25"/>
      <c r="B105" s="27"/>
      <c r="C105" s="24"/>
    </row>
    <row r="106" spans="1:3" x14ac:dyDescent="0.25">
      <c r="A106" s="63" t="s">
        <v>23</v>
      </c>
      <c r="B106" s="29" t="s">
        <v>2</v>
      </c>
      <c r="C106" s="30" t="s">
        <v>19</v>
      </c>
    </row>
    <row r="107" spans="1:3" x14ac:dyDescent="0.25">
      <c r="A107" s="64"/>
      <c r="B107" s="17">
        <v>95</v>
      </c>
      <c r="C107" s="18">
        <f>+B107</f>
        <v>95</v>
      </c>
    </row>
    <row r="108" spans="1:3" x14ac:dyDescent="0.25">
      <c r="A108" s="3" t="s">
        <v>6</v>
      </c>
      <c r="B108" s="4">
        <v>0</v>
      </c>
      <c r="C108" s="5">
        <f t="shared" ref="C108:C116" si="9">+B108</f>
        <v>0</v>
      </c>
    </row>
    <row r="109" spans="1:3" x14ac:dyDescent="0.25">
      <c r="A109" s="6" t="s">
        <v>9</v>
      </c>
      <c r="B109">
        <v>0</v>
      </c>
      <c r="C109" s="22">
        <f t="shared" si="9"/>
        <v>0</v>
      </c>
    </row>
    <row r="110" spans="1:3" x14ac:dyDescent="0.25">
      <c r="A110" s="3" t="s">
        <v>11</v>
      </c>
      <c r="B110" s="4">
        <v>0</v>
      </c>
      <c r="C110" s="5">
        <f t="shared" si="9"/>
        <v>0</v>
      </c>
    </row>
    <row r="111" spans="1:3" x14ac:dyDescent="0.25">
      <c r="A111" s="6" t="s">
        <v>7</v>
      </c>
      <c r="B111">
        <v>0</v>
      </c>
      <c r="C111" s="22">
        <f t="shared" si="9"/>
        <v>0</v>
      </c>
    </row>
    <row r="112" spans="1:3" x14ac:dyDescent="0.25">
      <c r="A112" s="6" t="s">
        <v>12</v>
      </c>
      <c r="B112">
        <v>0</v>
      </c>
      <c r="C112" s="22">
        <f t="shared" si="9"/>
        <v>0</v>
      </c>
    </row>
    <row r="113" spans="1:3" x14ac:dyDescent="0.25">
      <c r="A113" s="3" t="s">
        <v>14</v>
      </c>
      <c r="B113" s="4">
        <v>76</v>
      </c>
      <c r="C113" s="5">
        <f t="shared" si="9"/>
        <v>76</v>
      </c>
    </row>
    <row r="114" spans="1:3" x14ac:dyDescent="0.25">
      <c r="A114" s="3" t="s">
        <v>16</v>
      </c>
      <c r="B114" s="4">
        <v>19</v>
      </c>
      <c r="C114" s="5">
        <f t="shared" si="9"/>
        <v>19</v>
      </c>
    </row>
    <row r="115" spans="1:3" x14ac:dyDescent="0.25">
      <c r="A115" s="6" t="s">
        <v>7</v>
      </c>
      <c r="B115">
        <v>5</v>
      </c>
      <c r="C115" s="22">
        <f t="shared" si="9"/>
        <v>5</v>
      </c>
    </row>
    <row r="116" spans="1:3" ht="15.75" thickBot="1" x14ac:dyDescent="0.3">
      <c r="A116" s="8" t="s">
        <v>12</v>
      </c>
      <c r="B116" s="9">
        <v>14</v>
      </c>
      <c r="C116" s="23">
        <f t="shared" si="9"/>
        <v>14</v>
      </c>
    </row>
    <row r="117" spans="1:3" x14ac:dyDescent="0.25">
      <c r="A117" s="11" t="s">
        <v>17</v>
      </c>
      <c r="B117" s="12">
        <f>+B113/B107</f>
        <v>0.8</v>
      </c>
      <c r="C117" s="44">
        <f>+C113/C107</f>
        <v>0.8</v>
      </c>
    </row>
    <row r="118" spans="1:3" ht="15.75" thickBot="1" x14ac:dyDescent="0.3">
      <c r="A118" s="14" t="s">
        <v>5</v>
      </c>
      <c r="B118" s="15">
        <f>+B113/(B107-B115-B111-B117)</f>
        <v>0.85201793721973096</v>
      </c>
      <c r="C118" s="16">
        <f>+C113/(C107-C115-C111-C117)</f>
        <v>0.85201793721973096</v>
      </c>
    </row>
    <row r="119" spans="1:3" ht="15.75" thickBot="1" x14ac:dyDescent="0.3">
      <c r="A119" s="25"/>
      <c r="B119" s="27"/>
      <c r="C119" s="24"/>
    </row>
    <row r="120" spans="1:3" x14ac:dyDescent="0.25">
      <c r="A120" s="63" t="s">
        <v>35</v>
      </c>
      <c r="B120" s="29" t="s">
        <v>2</v>
      </c>
      <c r="C120" s="30" t="s">
        <v>19</v>
      </c>
    </row>
    <row r="121" spans="1:3" x14ac:dyDescent="0.25">
      <c r="A121" s="64"/>
      <c r="B121" s="17">
        <v>30</v>
      </c>
      <c r="C121" s="22">
        <f>+B121</f>
        <v>30</v>
      </c>
    </row>
    <row r="122" spans="1:3" x14ac:dyDescent="0.25">
      <c r="A122" s="3" t="s">
        <v>6</v>
      </c>
      <c r="B122" s="4">
        <v>0</v>
      </c>
      <c r="C122" s="5">
        <f t="shared" ref="C122:C130" si="10">+B122</f>
        <v>0</v>
      </c>
    </row>
    <row r="123" spans="1:3" x14ac:dyDescent="0.25">
      <c r="A123" s="6" t="s">
        <v>9</v>
      </c>
      <c r="B123">
        <v>0</v>
      </c>
      <c r="C123" s="22">
        <f t="shared" si="10"/>
        <v>0</v>
      </c>
    </row>
    <row r="124" spans="1:3" x14ac:dyDescent="0.25">
      <c r="A124" s="3" t="s">
        <v>11</v>
      </c>
      <c r="B124" s="4">
        <v>0</v>
      </c>
      <c r="C124" s="5">
        <f t="shared" si="10"/>
        <v>0</v>
      </c>
    </row>
    <row r="125" spans="1:3" x14ac:dyDescent="0.25">
      <c r="A125" s="6" t="s">
        <v>7</v>
      </c>
      <c r="B125">
        <v>0</v>
      </c>
      <c r="C125" s="22">
        <f t="shared" si="10"/>
        <v>0</v>
      </c>
    </row>
    <row r="126" spans="1:3" x14ac:dyDescent="0.25">
      <c r="A126" s="6" t="s">
        <v>12</v>
      </c>
      <c r="B126">
        <v>0</v>
      </c>
      <c r="C126" s="22">
        <f t="shared" si="10"/>
        <v>0</v>
      </c>
    </row>
    <row r="127" spans="1:3" x14ac:dyDescent="0.25">
      <c r="A127" s="3" t="s">
        <v>14</v>
      </c>
      <c r="B127" s="4">
        <v>29</v>
      </c>
      <c r="C127" s="5">
        <f t="shared" si="10"/>
        <v>29</v>
      </c>
    </row>
    <row r="128" spans="1:3" x14ac:dyDescent="0.25">
      <c r="A128" s="3" t="s">
        <v>16</v>
      </c>
      <c r="B128" s="4">
        <v>1</v>
      </c>
      <c r="C128" s="5">
        <f t="shared" si="10"/>
        <v>1</v>
      </c>
    </row>
    <row r="129" spans="1:3" x14ac:dyDescent="0.25">
      <c r="A129" s="6" t="s">
        <v>7</v>
      </c>
      <c r="B129">
        <v>0</v>
      </c>
      <c r="C129" s="22">
        <f t="shared" si="10"/>
        <v>0</v>
      </c>
    </row>
    <row r="130" spans="1:3" ht="15.75" thickBot="1" x14ac:dyDescent="0.3">
      <c r="A130" s="8" t="s">
        <v>12</v>
      </c>
      <c r="B130" s="9">
        <v>1</v>
      </c>
      <c r="C130" s="23">
        <f t="shared" si="10"/>
        <v>1</v>
      </c>
    </row>
    <row r="131" spans="1:3" x14ac:dyDescent="0.25">
      <c r="A131" s="11" t="s">
        <v>17</v>
      </c>
      <c r="B131" s="12">
        <f>+B127/B121</f>
        <v>0.96666666666666667</v>
      </c>
      <c r="C131" s="13">
        <f>+C127/C121</f>
        <v>0.96666666666666667</v>
      </c>
    </row>
    <row r="132" spans="1:3" ht="15.75" thickBot="1" x14ac:dyDescent="0.3">
      <c r="A132" s="14" t="s">
        <v>5</v>
      </c>
      <c r="B132" s="15">
        <f>+B127/(B121-B129-B125-B131)</f>
        <v>0.99885189437428235</v>
      </c>
      <c r="C132" s="16">
        <f>+C127/(C121-C129-C125-C131)</f>
        <v>0.99885189437428235</v>
      </c>
    </row>
    <row r="133" spans="1:3" ht="15.75" thickBot="1" x14ac:dyDescent="0.3">
      <c r="A133" s="25"/>
      <c r="B133" s="27"/>
      <c r="C133" s="24"/>
    </row>
    <row r="134" spans="1:3" x14ac:dyDescent="0.25">
      <c r="A134" s="63" t="s">
        <v>28</v>
      </c>
      <c r="B134" s="29" t="s">
        <v>2</v>
      </c>
      <c r="C134" s="30" t="s">
        <v>19</v>
      </c>
    </row>
    <row r="135" spans="1:3" x14ac:dyDescent="0.25">
      <c r="A135" s="64"/>
      <c r="B135" s="17">
        <v>89</v>
      </c>
      <c r="C135" s="22">
        <f>+B135</f>
        <v>89</v>
      </c>
    </row>
    <row r="136" spans="1:3" x14ac:dyDescent="0.25">
      <c r="A136" s="3" t="s">
        <v>6</v>
      </c>
      <c r="B136" s="4">
        <v>0</v>
      </c>
      <c r="C136" s="5">
        <f t="shared" ref="C136:C144" si="11">+B136</f>
        <v>0</v>
      </c>
    </row>
    <row r="137" spans="1:3" x14ac:dyDescent="0.25">
      <c r="A137" s="6" t="s">
        <v>9</v>
      </c>
      <c r="B137">
        <v>0</v>
      </c>
      <c r="C137" s="22">
        <f t="shared" si="11"/>
        <v>0</v>
      </c>
    </row>
    <row r="138" spans="1:3" x14ac:dyDescent="0.25">
      <c r="A138" s="3" t="s">
        <v>11</v>
      </c>
      <c r="B138" s="4">
        <v>0</v>
      </c>
      <c r="C138" s="5">
        <f t="shared" si="11"/>
        <v>0</v>
      </c>
    </row>
    <row r="139" spans="1:3" x14ac:dyDescent="0.25">
      <c r="A139" s="6" t="s">
        <v>7</v>
      </c>
      <c r="B139">
        <v>0</v>
      </c>
      <c r="C139" s="22">
        <f t="shared" si="11"/>
        <v>0</v>
      </c>
    </row>
    <row r="140" spans="1:3" x14ac:dyDescent="0.25">
      <c r="A140" s="6" t="s">
        <v>12</v>
      </c>
      <c r="B140">
        <v>0</v>
      </c>
      <c r="C140" s="22">
        <f t="shared" si="11"/>
        <v>0</v>
      </c>
    </row>
    <row r="141" spans="1:3" x14ac:dyDescent="0.25">
      <c r="A141" s="3" t="s">
        <v>14</v>
      </c>
      <c r="B141" s="4">
        <v>74</v>
      </c>
      <c r="C141" s="5">
        <f t="shared" si="11"/>
        <v>74</v>
      </c>
    </row>
    <row r="142" spans="1:3" x14ac:dyDescent="0.25">
      <c r="A142" s="3" t="s">
        <v>16</v>
      </c>
      <c r="B142" s="4">
        <v>15</v>
      </c>
      <c r="C142" s="5">
        <f t="shared" si="11"/>
        <v>15</v>
      </c>
    </row>
    <row r="143" spans="1:3" x14ac:dyDescent="0.25">
      <c r="A143" s="6" t="s">
        <v>7</v>
      </c>
      <c r="B143">
        <v>1</v>
      </c>
      <c r="C143" s="22">
        <f t="shared" si="11"/>
        <v>1</v>
      </c>
    </row>
    <row r="144" spans="1:3" ht="15.75" thickBot="1" x14ac:dyDescent="0.3">
      <c r="A144" s="8" t="s">
        <v>12</v>
      </c>
      <c r="B144" s="9">
        <v>14</v>
      </c>
      <c r="C144" s="23">
        <f t="shared" si="11"/>
        <v>14</v>
      </c>
    </row>
    <row r="145" spans="1:3" x14ac:dyDescent="0.25">
      <c r="A145" s="11" t="s">
        <v>17</v>
      </c>
      <c r="B145" s="12">
        <f>+B141/B135</f>
        <v>0.8314606741573034</v>
      </c>
      <c r="C145" s="13">
        <f>+C141/C135</f>
        <v>0.8314606741573034</v>
      </c>
    </row>
    <row r="146" spans="1:3" ht="15.75" thickBot="1" x14ac:dyDescent="0.3">
      <c r="A146" s="14" t="s">
        <v>5</v>
      </c>
      <c r="B146" s="15">
        <f>+B141/(B135-B143-B139-B145)</f>
        <v>0.84893013663315287</v>
      </c>
      <c r="C146" s="16">
        <f>+C141/(C135-C143-C139-C145)</f>
        <v>0.84893013663315287</v>
      </c>
    </row>
    <row r="147" spans="1:3" ht="15.75" thickBot="1" x14ac:dyDescent="0.3">
      <c r="A147" s="25"/>
      <c r="B147" s="27"/>
      <c r="C147" s="24"/>
    </row>
    <row r="148" spans="1:3" x14ac:dyDescent="0.25">
      <c r="A148" s="63" t="s">
        <v>34</v>
      </c>
      <c r="B148" s="29" t="s">
        <v>2</v>
      </c>
      <c r="C148" s="30" t="s">
        <v>19</v>
      </c>
    </row>
    <row r="149" spans="1:3" x14ac:dyDescent="0.25">
      <c r="A149" s="64"/>
      <c r="B149" s="17">
        <v>60</v>
      </c>
      <c r="C149" s="22">
        <f>+B149</f>
        <v>60</v>
      </c>
    </row>
    <row r="150" spans="1:3" x14ac:dyDescent="0.25">
      <c r="A150" s="3" t="s">
        <v>6</v>
      </c>
      <c r="B150" s="4">
        <v>0</v>
      </c>
      <c r="C150" s="5">
        <f t="shared" ref="C150:C158" si="12">+B150</f>
        <v>0</v>
      </c>
    </row>
    <row r="151" spans="1:3" x14ac:dyDescent="0.25">
      <c r="A151" s="6" t="s">
        <v>9</v>
      </c>
      <c r="B151">
        <v>0</v>
      </c>
      <c r="C151" s="22">
        <f t="shared" si="12"/>
        <v>0</v>
      </c>
    </row>
    <row r="152" spans="1:3" x14ac:dyDescent="0.25">
      <c r="A152" s="3" t="s">
        <v>11</v>
      </c>
      <c r="B152" s="4">
        <v>0</v>
      </c>
      <c r="C152" s="5">
        <f t="shared" si="12"/>
        <v>0</v>
      </c>
    </row>
    <row r="153" spans="1:3" x14ac:dyDescent="0.25">
      <c r="A153" s="6" t="s">
        <v>7</v>
      </c>
      <c r="B153">
        <v>0</v>
      </c>
      <c r="C153" s="22">
        <f t="shared" si="12"/>
        <v>0</v>
      </c>
    </row>
    <row r="154" spans="1:3" x14ac:dyDescent="0.25">
      <c r="A154" s="6" t="s">
        <v>12</v>
      </c>
      <c r="B154">
        <v>0</v>
      </c>
      <c r="C154" s="22">
        <f t="shared" si="12"/>
        <v>0</v>
      </c>
    </row>
    <row r="155" spans="1:3" x14ac:dyDescent="0.25">
      <c r="A155" s="3" t="s">
        <v>14</v>
      </c>
      <c r="B155" s="4">
        <v>55</v>
      </c>
      <c r="C155" s="5">
        <f t="shared" si="12"/>
        <v>55</v>
      </c>
    </row>
    <row r="156" spans="1:3" x14ac:dyDescent="0.25">
      <c r="A156" s="3" t="s">
        <v>16</v>
      </c>
      <c r="B156" s="4">
        <v>5</v>
      </c>
      <c r="C156" s="5">
        <f t="shared" si="12"/>
        <v>5</v>
      </c>
    </row>
    <row r="157" spans="1:3" x14ac:dyDescent="0.25">
      <c r="A157" s="6" t="s">
        <v>7</v>
      </c>
      <c r="B157">
        <v>1</v>
      </c>
      <c r="C157" s="22">
        <f t="shared" si="12"/>
        <v>1</v>
      </c>
    </row>
    <row r="158" spans="1:3" ht="15.75" thickBot="1" x14ac:dyDescent="0.3">
      <c r="A158" s="8" t="s">
        <v>12</v>
      </c>
      <c r="B158" s="9">
        <v>4</v>
      </c>
      <c r="C158" s="23">
        <f t="shared" si="12"/>
        <v>4</v>
      </c>
    </row>
    <row r="159" spans="1:3" x14ac:dyDescent="0.25">
      <c r="A159" s="11" t="s">
        <v>17</v>
      </c>
      <c r="B159" s="12">
        <f>+B155/B149</f>
        <v>0.91666666666666663</v>
      </c>
      <c r="C159" s="13">
        <f>+C155/C149</f>
        <v>0.91666666666666663</v>
      </c>
    </row>
    <row r="160" spans="1:3" ht="15.75" thickBot="1" x14ac:dyDescent="0.3">
      <c r="A160" s="14" t="s">
        <v>5</v>
      </c>
      <c r="B160" s="15">
        <f>+B155/(B149-B157-B153-B159)</f>
        <v>0.94691535150645623</v>
      </c>
      <c r="C160" s="16">
        <f>+C155/(C149-C157-C153-C159)</f>
        <v>0.94691535150645623</v>
      </c>
    </row>
    <row r="161" spans="1:4" ht="15.75" thickBot="1" x14ac:dyDescent="0.3">
      <c r="A161" s="26"/>
      <c r="B161" s="27"/>
      <c r="C161" s="24"/>
      <c r="D161" s="48"/>
    </row>
    <row r="162" spans="1:4" x14ac:dyDescent="0.25">
      <c r="A162" s="63" t="s">
        <v>40</v>
      </c>
      <c r="B162" s="29" t="s">
        <v>2</v>
      </c>
      <c r="C162" s="30" t="s">
        <v>19</v>
      </c>
    </row>
    <row r="163" spans="1:4" x14ac:dyDescent="0.25">
      <c r="A163" s="64"/>
      <c r="B163" s="17">
        <v>34</v>
      </c>
      <c r="C163" s="22">
        <f>+B163</f>
        <v>34</v>
      </c>
    </row>
    <row r="164" spans="1:4" x14ac:dyDescent="0.25">
      <c r="A164" s="3" t="s">
        <v>6</v>
      </c>
      <c r="B164" s="4">
        <v>0</v>
      </c>
      <c r="C164" s="5">
        <f t="shared" ref="C164:C172" si="13">+B164</f>
        <v>0</v>
      </c>
    </row>
    <row r="165" spans="1:4" x14ac:dyDescent="0.25">
      <c r="A165" s="6" t="s">
        <v>9</v>
      </c>
      <c r="B165">
        <v>0</v>
      </c>
      <c r="C165" s="22">
        <f t="shared" si="13"/>
        <v>0</v>
      </c>
    </row>
    <row r="166" spans="1:4" x14ac:dyDescent="0.25">
      <c r="A166" s="3" t="s">
        <v>11</v>
      </c>
      <c r="B166" s="4">
        <v>1</v>
      </c>
      <c r="C166" s="5">
        <f t="shared" si="13"/>
        <v>1</v>
      </c>
    </row>
    <row r="167" spans="1:4" x14ac:dyDescent="0.25">
      <c r="A167" s="6" t="s">
        <v>7</v>
      </c>
      <c r="B167">
        <v>0</v>
      </c>
      <c r="C167" s="22">
        <f t="shared" si="13"/>
        <v>0</v>
      </c>
    </row>
    <row r="168" spans="1:4" x14ac:dyDescent="0.25">
      <c r="A168" s="6" t="s">
        <v>12</v>
      </c>
      <c r="B168">
        <v>1</v>
      </c>
      <c r="C168" s="22">
        <f t="shared" si="13"/>
        <v>1</v>
      </c>
    </row>
    <row r="169" spans="1:4" x14ac:dyDescent="0.25">
      <c r="A169" s="3" t="s">
        <v>14</v>
      </c>
      <c r="B169" s="4">
        <v>21</v>
      </c>
      <c r="C169" s="5">
        <f t="shared" si="13"/>
        <v>21</v>
      </c>
    </row>
    <row r="170" spans="1:4" x14ac:dyDescent="0.25">
      <c r="A170" s="3" t="s">
        <v>16</v>
      </c>
      <c r="B170" s="4">
        <v>12</v>
      </c>
      <c r="C170" s="5">
        <f t="shared" si="13"/>
        <v>12</v>
      </c>
    </row>
    <row r="171" spans="1:4" x14ac:dyDescent="0.25">
      <c r="A171" s="6" t="s">
        <v>7</v>
      </c>
      <c r="B171">
        <v>7</v>
      </c>
      <c r="C171" s="22">
        <f t="shared" si="13"/>
        <v>7</v>
      </c>
    </row>
    <row r="172" spans="1:4" ht="15.75" thickBot="1" x14ac:dyDescent="0.3">
      <c r="A172" s="8" t="s">
        <v>12</v>
      </c>
      <c r="B172" s="9">
        <v>5</v>
      </c>
      <c r="C172" s="23">
        <f t="shared" si="13"/>
        <v>5</v>
      </c>
    </row>
    <row r="173" spans="1:4" x14ac:dyDescent="0.25">
      <c r="A173" s="11" t="s">
        <v>17</v>
      </c>
      <c r="B173" s="12">
        <f>+B169/B163</f>
        <v>0.61764705882352944</v>
      </c>
      <c r="C173" s="13">
        <f>+C169/C163</f>
        <v>0.61764705882352944</v>
      </c>
    </row>
    <row r="174" spans="1:4" ht="15.75" thickBot="1" x14ac:dyDescent="0.3">
      <c r="A174" s="14" t="s">
        <v>5</v>
      </c>
      <c r="B174" s="15">
        <f>+B169/(B163-B171-B167-B173)</f>
        <v>0.79598662207357862</v>
      </c>
      <c r="C174" s="16">
        <f>+C169/(C163-C171-C167-C173)</f>
        <v>0.79598662207357862</v>
      </c>
    </row>
    <row r="175" spans="1:4" ht="15.75" thickBot="1" x14ac:dyDescent="0.3">
      <c r="A175" s="25"/>
      <c r="B175" s="27"/>
      <c r="C175" s="24"/>
    </row>
    <row r="176" spans="1:4" x14ac:dyDescent="0.25">
      <c r="A176" s="63" t="s">
        <v>39</v>
      </c>
      <c r="B176" s="29" t="s">
        <v>2</v>
      </c>
      <c r="C176" s="30" t="s">
        <v>19</v>
      </c>
    </row>
    <row r="177" spans="1:3" x14ac:dyDescent="0.25">
      <c r="A177" s="64"/>
      <c r="B177" s="17">
        <v>35</v>
      </c>
      <c r="C177" s="22">
        <f>+B177</f>
        <v>35</v>
      </c>
    </row>
    <row r="178" spans="1:3" x14ac:dyDescent="0.25">
      <c r="A178" s="3" t="s">
        <v>6</v>
      </c>
      <c r="B178" s="4">
        <v>0</v>
      </c>
      <c r="C178" s="5">
        <f t="shared" ref="C178:C186" si="14">+B178</f>
        <v>0</v>
      </c>
    </row>
    <row r="179" spans="1:3" x14ac:dyDescent="0.25">
      <c r="A179" s="6" t="s">
        <v>9</v>
      </c>
      <c r="B179">
        <v>0</v>
      </c>
      <c r="C179" s="22">
        <f t="shared" si="14"/>
        <v>0</v>
      </c>
    </row>
    <row r="180" spans="1:3" x14ac:dyDescent="0.25">
      <c r="A180" s="3" t="s">
        <v>11</v>
      </c>
      <c r="B180" s="4">
        <v>0</v>
      </c>
      <c r="C180" s="5">
        <f t="shared" si="14"/>
        <v>0</v>
      </c>
    </row>
    <row r="181" spans="1:3" x14ac:dyDescent="0.25">
      <c r="A181" s="6" t="s">
        <v>7</v>
      </c>
      <c r="B181">
        <v>0</v>
      </c>
      <c r="C181" s="22">
        <f t="shared" si="14"/>
        <v>0</v>
      </c>
    </row>
    <row r="182" spans="1:3" x14ac:dyDescent="0.25">
      <c r="A182" s="6" t="s">
        <v>12</v>
      </c>
      <c r="B182">
        <v>0</v>
      </c>
      <c r="C182" s="22">
        <f t="shared" si="14"/>
        <v>0</v>
      </c>
    </row>
    <row r="183" spans="1:3" x14ac:dyDescent="0.25">
      <c r="A183" s="3" t="s">
        <v>14</v>
      </c>
      <c r="B183" s="4">
        <v>22</v>
      </c>
      <c r="C183" s="5">
        <f t="shared" si="14"/>
        <v>22</v>
      </c>
    </row>
    <row r="184" spans="1:3" x14ac:dyDescent="0.25">
      <c r="A184" s="3" t="s">
        <v>16</v>
      </c>
      <c r="B184" s="4">
        <v>13</v>
      </c>
      <c r="C184" s="5">
        <f t="shared" si="14"/>
        <v>13</v>
      </c>
    </row>
    <row r="185" spans="1:3" x14ac:dyDescent="0.25">
      <c r="A185" s="6" t="s">
        <v>7</v>
      </c>
      <c r="B185">
        <v>2</v>
      </c>
      <c r="C185" s="22">
        <f t="shared" si="14"/>
        <v>2</v>
      </c>
    </row>
    <row r="186" spans="1:3" ht="15.75" thickBot="1" x14ac:dyDescent="0.3">
      <c r="A186" s="8" t="s">
        <v>12</v>
      </c>
      <c r="B186" s="9">
        <v>11</v>
      </c>
      <c r="C186" s="23">
        <f t="shared" si="14"/>
        <v>11</v>
      </c>
    </row>
    <row r="187" spans="1:3" x14ac:dyDescent="0.25">
      <c r="A187" s="11" t="s">
        <v>17</v>
      </c>
      <c r="B187" s="12">
        <f>+B183/B177</f>
        <v>0.62857142857142856</v>
      </c>
      <c r="C187" s="13">
        <f>+C183/C177</f>
        <v>0.62857142857142856</v>
      </c>
    </row>
    <row r="188" spans="1:3" ht="15.75" thickBot="1" x14ac:dyDescent="0.3">
      <c r="A188" s="14" t="s">
        <v>5</v>
      </c>
      <c r="B188" s="15">
        <f>+B183/(B177-B185-B181-B187)</f>
        <v>0.67961165048543681</v>
      </c>
      <c r="C188" s="16">
        <f>+C183/(C177-C185-C181-C187)</f>
        <v>0.67961165048543681</v>
      </c>
    </row>
    <row r="189" spans="1:3" ht="15.75" thickBot="1" x14ac:dyDescent="0.3">
      <c r="A189" s="25"/>
      <c r="B189" s="27"/>
      <c r="C189" s="24"/>
    </row>
    <row r="190" spans="1:3" x14ac:dyDescent="0.25">
      <c r="A190" s="63" t="s">
        <v>25</v>
      </c>
      <c r="B190" s="29" t="s">
        <v>2</v>
      </c>
      <c r="C190" s="30" t="s">
        <v>19</v>
      </c>
    </row>
    <row r="191" spans="1:3" x14ac:dyDescent="0.25">
      <c r="A191" s="64"/>
      <c r="B191" s="17">
        <v>58</v>
      </c>
      <c r="C191" s="22">
        <f>+B191</f>
        <v>58</v>
      </c>
    </row>
    <row r="192" spans="1:3" x14ac:dyDescent="0.25">
      <c r="A192" s="3" t="s">
        <v>6</v>
      </c>
      <c r="B192" s="4">
        <v>0</v>
      </c>
      <c r="C192" s="5">
        <f t="shared" ref="C192:C200" si="15">+B192</f>
        <v>0</v>
      </c>
    </row>
    <row r="193" spans="1:3" x14ac:dyDescent="0.25">
      <c r="A193" s="6" t="s">
        <v>9</v>
      </c>
      <c r="B193">
        <v>0</v>
      </c>
      <c r="C193" s="22">
        <f t="shared" si="15"/>
        <v>0</v>
      </c>
    </row>
    <row r="194" spans="1:3" x14ac:dyDescent="0.25">
      <c r="A194" s="3" t="s">
        <v>11</v>
      </c>
      <c r="B194" s="4">
        <v>0</v>
      </c>
      <c r="C194" s="5">
        <f t="shared" si="15"/>
        <v>0</v>
      </c>
    </row>
    <row r="195" spans="1:3" x14ac:dyDescent="0.25">
      <c r="A195" s="6" t="s">
        <v>7</v>
      </c>
      <c r="B195">
        <v>0</v>
      </c>
      <c r="C195" s="22">
        <f t="shared" si="15"/>
        <v>0</v>
      </c>
    </row>
    <row r="196" spans="1:3" x14ac:dyDescent="0.25">
      <c r="A196" s="6" t="s">
        <v>12</v>
      </c>
      <c r="B196">
        <v>0</v>
      </c>
      <c r="C196" s="22">
        <f t="shared" si="15"/>
        <v>0</v>
      </c>
    </row>
    <row r="197" spans="1:3" x14ac:dyDescent="0.25">
      <c r="A197" s="3" t="s">
        <v>14</v>
      </c>
      <c r="B197" s="4">
        <v>51</v>
      </c>
      <c r="C197" s="5">
        <f t="shared" si="15"/>
        <v>51</v>
      </c>
    </row>
    <row r="198" spans="1:3" x14ac:dyDescent="0.25">
      <c r="A198" s="3" t="s">
        <v>16</v>
      </c>
      <c r="B198" s="4">
        <v>7</v>
      </c>
      <c r="C198" s="5">
        <f t="shared" si="15"/>
        <v>7</v>
      </c>
    </row>
    <row r="199" spans="1:3" x14ac:dyDescent="0.25">
      <c r="A199" s="6" t="s">
        <v>7</v>
      </c>
      <c r="B199">
        <v>4</v>
      </c>
      <c r="C199" s="22">
        <f t="shared" si="15"/>
        <v>4</v>
      </c>
    </row>
    <row r="200" spans="1:3" ht="15.75" thickBot="1" x14ac:dyDescent="0.3">
      <c r="A200" s="8" t="s">
        <v>12</v>
      </c>
      <c r="B200" s="9">
        <v>3</v>
      </c>
      <c r="C200" s="23">
        <f t="shared" si="15"/>
        <v>3</v>
      </c>
    </row>
    <row r="201" spans="1:3" x14ac:dyDescent="0.25">
      <c r="A201" s="11" t="s">
        <v>17</v>
      </c>
      <c r="B201" s="12">
        <f>+B197/B191</f>
        <v>0.87931034482758619</v>
      </c>
      <c r="C201" s="13">
        <f>+C197/C191</f>
        <v>0.87931034482758619</v>
      </c>
    </row>
    <row r="202" spans="1:3" ht="15.75" thickBot="1" x14ac:dyDescent="0.3">
      <c r="A202" s="14" t="s">
        <v>5</v>
      </c>
      <c r="B202" s="15">
        <f>+B197/(B191-B199-B195-B201)</f>
        <v>0.96007789678675759</v>
      </c>
      <c r="C202" s="16">
        <f>+C197/(C191-C199-C195-C201)</f>
        <v>0.96007789678675759</v>
      </c>
    </row>
    <row r="203" spans="1:3" ht="15.75" thickBot="1" x14ac:dyDescent="0.3">
      <c r="A203" s="25"/>
      <c r="B203" s="27"/>
      <c r="C203" s="24"/>
    </row>
    <row r="204" spans="1:3" x14ac:dyDescent="0.25">
      <c r="A204" s="63" t="s">
        <v>27</v>
      </c>
      <c r="B204" s="29" t="s">
        <v>2</v>
      </c>
      <c r="C204" s="30" t="s">
        <v>19</v>
      </c>
    </row>
    <row r="205" spans="1:3" x14ac:dyDescent="0.25">
      <c r="A205" s="64"/>
      <c r="B205" s="17">
        <v>18</v>
      </c>
      <c r="C205" s="22">
        <f>+B205</f>
        <v>18</v>
      </c>
    </row>
    <row r="206" spans="1:3" x14ac:dyDescent="0.25">
      <c r="A206" s="3" t="s">
        <v>6</v>
      </c>
      <c r="B206" s="4">
        <v>0</v>
      </c>
      <c r="C206" s="5">
        <f t="shared" ref="C206:C214" si="16">+B206</f>
        <v>0</v>
      </c>
    </row>
    <row r="207" spans="1:3" x14ac:dyDescent="0.25">
      <c r="A207" s="6" t="s">
        <v>9</v>
      </c>
      <c r="B207">
        <v>0</v>
      </c>
      <c r="C207" s="22">
        <f t="shared" si="16"/>
        <v>0</v>
      </c>
    </row>
    <row r="208" spans="1:3" x14ac:dyDescent="0.25">
      <c r="A208" s="3" t="s">
        <v>11</v>
      </c>
      <c r="B208" s="4">
        <v>0</v>
      </c>
      <c r="C208" s="5">
        <f t="shared" si="16"/>
        <v>0</v>
      </c>
    </row>
    <row r="209" spans="1:16" x14ac:dyDescent="0.25">
      <c r="A209" s="6" t="s">
        <v>7</v>
      </c>
      <c r="B209">
        <v>0</v>
      </c>
      <c r="C209" s="22">
        <f t="shared" si="16"/>
        <v>0</v>
      </c>
    </row>
    <row r="210" spans="1:16" x14ac:dyDescent="0.25">
      <c r="A210" s="6" t="s">
        <v>12</v>
      </c>
      <c r="B210">
        <v>0</v>
      </c>
      <c r="C210" s="22">
        <f t="shared" si="16"/>
        <v>0</v>
      </c>
    </row>
    <row r="211" spans="1:16" x14ac:dyDescent="0.25">
      <c r="A211" s="3" t="s">
        <v>14</v>
      </c>
      <c r="B211" s="4">
        <v>13</v>
      </c>
      <c r="C211" s="5">
        <f t="shared" si="16"/>
        <v>13</v>
      </c>
    </row>
    <row r="212" spans="1:16" x14ac:dyDescent="0.25">
      <c r="A212" s="3" t="s">
        <v>16</v>
      </c>
      <c r="B212" s="4">
        <v>5</v>
      </c>
      <c r="C212" s="5">
        <f t="shared" si="16"/>
        <v>5</v>
      </c>
    </row>
    <row r="213" spans="1:16" x14ac:dyDescent="0.25">
      <c r="A213" s="6" t="s">
        <v>7</v>
      </c>
      <c r="B213">
        <v>1</v>
      </c>
      <c r="C213" s="22">
        <f t="shared" si="16"/>
        <v>1</v>
      </c>
    </row>
    <row r="214" spans="1:16" ht="15.75" thickBot="1" x14ac:dyDescent="0.3">
      <c r="A214" s="8" t="s">
        <v>12</v>
      </c>
      <c r="B214" s="9">
        <v>4</v>
      </c>
      <c r="C214" s="23">
        <f t="shared" si="16"/>
        <v>4</v>
      </c>
    </row>
    <row r="215" spans="1:16" x14ac:dyDescent="0.25">
      <c r="A215" s="11" t="s">
        <v>17</v>
      </c>
      <c r="B215" s="12">
        <f>+B211/B205</f>
        <v>0.72222222222222221</v>
      </c>
      <c r="C215" s="13">
        <f>+C211/C205</f>
        <v>0.72222222222222221</v>
      </c>
    </row>
    <row r="216" spans="1:16" ht="15.75" thickBot="1" x14ac:dyDescent="0.3">
      <c r="A216" s="14" t="s">
        <v>5</v>
      </c>
      <c r="B216" s="15">
        <f>+B211/(B205-B213-B209-B215)</f>
        <v>0.79863481228668942</v>
      </c>
      <c r="C216" s="16">
        <f>+C211/(C205-C213-C209-C215)</f>
        <v>0.79863481228668942</v>
      </c>
    </row>
    <row r="217" spans="1:16" ht="15.75" thickBot="1" x14ac:dyDescent="0.3">
      <c r="A217" s="42"/>
      <c r="B217" s="38"/>
      <c r="C217" s="38"/>
      <c r="D217" s="38"/>
      <c r="E217" s="20"/>
    </row>
    <row r="218" spans="1:16" x14ac:dyDescent="0.25">
      <c r="A218" s="73" t="s">
        <v>29</v>
      </c>
      <c r="B218" s="29" t="s">
        <v>2</v>
      </c>
      <c r="C218" s="30" t="s">
        <v>19</v>
      </c>
      <c r="E218" s="20"/>
      <c r="F218" s="34"/>
      <c r="H218" s="20"/>
      <c r="O218"/>
      <c r="P218"/>
    </row>
    <row r="219" spans="1:16" x14ac:dyDescent="0.25">
      <c r="A219" s="74"/>
      <c r="B219" s="17">
        <v>292</v>
      </c>
      <c r="C219" s="18">
        <f t="shared" ref="C219:C229" si="17">+B219</f>
        <v>292</v>
      </c>
      <c r="E219" s="25"/>
      <c r="F219" s="34"/>
      <c r="H219" s="20"/>
      <c r="O219"/>
      <c r="P219"/>
    </row>
    <row r="220" spans="1:16" ht="15" customHeight="1" x14ac:dyDescent="0.25">
      <c r="A220" s="3" t="s">
        <v>6</v>
      </c>
      <c r="B220" s="4">
        <v>3</v>
      </c>
      <c r="C220" s="5">
        <f t="shared" si="17"/>
        <v>3</v>
      </c>
      <c r="E220" s="25"/>
      <c r="F220" s="34"/>
      <c r="H220" s="20"/>
      <c r="O220"/>
      <c r="P220"/>
    </row>
    <row r="221" spans="1:16" x14ac:dyDescent="0.25">
      <c r="A221" s="6" t="s">
        <v>7</v>
      </c>
      <c r="B221">
        <v>0</v>
      </c>
      <c r="C221" s="22">
        <f t="shared" si="17"/>
        <v>0</v>
      </c>
      <c r="E221" s="20"/>
      <c r="F221" s="34"/>
      <c r="H221" s="20"/>
      <c r="O221"/>
      <c r="P221"/>
    </row>
    <row r="222" spans="1:16" ht="15" customHeight="1" x14ac:dyDescent="0.25">
      <c r="A222" s="6" t="s">
        <v>9</v>
      </c>
      <c r="B222">
        <v>0</v>
      </c>
      <c r="C222" s="22">
        <f t="shared" si="17"/>
        <v>0</v>
      </c>
      <c r="E222" s="20"/>
      <c r="F222" s="34"/>
      <c r="H222" s="20"/>
      <c r="O222"/>
      <c r="P222"/>
    </row>
    <row r="223" spans="1:16" x14ac:dyDescent="0.25">
      <c r="A223" s="3" t="s">
        <v>11</v>
      </c>
      <c r="B223" s="4">
        <v>3</v>
      </c>
      <c r="C223" s="5">
        <f t="shared" si="17"/>
        <v>3</v>
      </c>
      <c r="E223" s="20"/>
      <c r="F223" s="34"/>
      <c r="H223" s="20"/>
      <c r="O223"/>
      <c r="P223"/>
    </row>
    <row r="224" spans="1:16" x14ac:dyDescent="0.25">
      <c r="A224" s="6" t="s">
        <v>7</v>
      </c>
      <c r="B224">
        <v>2</v>
      </c>
      <c r="C224" s="22">
        <f t="shared" si="17"/>
        <v>2</v>
      </c>
      <c r="E224" s="20"/>
      <c r="F224" s="34"/>
      <c r="H224" s="20"/>
      <c r="O224"/>
      <c r="P224"/>
    </row>
    <row r="225" spans="1:16" x14ac:dyDescent="0.25">
      <c r="A225" s="6" t="s">
        <v>12</v>
      </c>
      <c r="B225">
        <v>1</v>
      </c>
      <c r="C225" s="22">
        <f t="shared" si="17"/>
        <v>1</v>
      </c>
      <c r="E225" s="20"/>
      <c r="F225" s="34"/>
      <c r="H225" s="20"/>
      <c r="O225"/>
      <c r="P225"/>
    </row>
    <row r="226" spans="1:16" ht="15" customHeight="1" x14ac:dyDescent="0.25">
      <c r="A226" s="3" t="s">
        <v>14</v>
      </c>
      <c r="B226" s="4">
        <v>239</v>
      </c>
      <c r="C226" s="5">
        <f t="shared" si="17"/>
        <v>239</v>
      </c>
      <c r="F226" s="34"/>
      <c r="H226" s="20"/>
      <c r="O226"/>
      <c r="P226"/>
    </row>
    <row r="227" spans="1:16" x14ac:dyDescent="0.25">
      <c r="A227" s="3" t="s">
        <v>16</v>
      </c>
      <c r="B227" s="4">
        <v>47</v>
      </c>
      <c r="C227" s="5">
        <f t="shared" si="17"/>
        <v>47</v>
      </c>
      <c r="F227" s="34"/>
      <c r="H227" s="20"/>
      <c r="O227"/>
      <c r="P227"/>
    </row>
    <row r="228" spans="1:16" ht="15" customHeight="1" x14ac:dyDescent="0.25">
      <c r="A228" s="6" t="s">
        <v>7</v>
      </c>
      <c r="B228" s="50">
        <v>16</v>
      </c>
      <c r="C228" s="22">
        <f t="shared" si="17"/>
        <v>16</v>
      </c>
      <c r="F228" s="34"/>
      <c r="H228" s="20"/>
      <c r="O228"/>
      <c r="P228"/>
    </row>
    <row r="229" spans="1:16" ht="15.75" customHeight="1" thickBot="1" x14ac:dyDescent="0.3">
      <c r="A229" s="8" t="s">
        <v>12</v>
      </c>
      <c r="B229" s="9">
        <v>31</v>
      </c>
      <c r="C229" s="23">
        <f t="shared" si="17"/>
        <v>31</v>
      </c>
      <c r="F229" s="34"/>
      <c r="H229" s="20"/>
      <c r="O229"/>
      <c r="P229"/>
    </row>
    <row r="230" spans="1:16" ht="15" customHeight="1" x14ac:dyDescent="0.25">
      <c r="A230" s="11" t="s">
        <v>17</v>
      </c>
      <c r="B230" s="12">
        <f>+B226/B219</f>
        <v>0.81849315068493156</v>
      </c>
      <c r="C230" s="13">
        <f>+C226/C219</f>
        <v>0.81849315068493156</v>
      </c>
      <c r="F230" s="34"/>
      <c r="H230" s="20"/>
      <c r="J230" s="21"/>
      <c r="K230" s="21"/>
      <c r="O230"/>
      <c r="P230"/>
    </row>
    <row r="231" spans="1:16" ht="15.75" customHeight="1" thickBot="1" x14ac:dyDescent="0.3">
      <c r="A231" s="14" t="s">
        <v>5</v>
      </c>
      <c r="B231" s="15">
        <f t="shared" ref="B231:C231" si="18">+B226/(B219-B228-B224-B221)</f>
        <v>0.87226277372262773</v>
      </c>
      <c r="C231" s="16">
        <f t="shared" si="18"/>
        <v>0.87226277372262773</v>
      </c>
      <c r="F231" s="35"/>
      <c r="H231" s="20"/>
      <c r="J231" s="21"/>
      <c r="K231" s="21"/>
      <c r="O231"/>
      <c r="P231"/>
    </row>
    <row r="232" spans="1:16" ht="15.75" customHeight="1" thickBot="1" x14ac:dyDescent="0.3">
      <c r="F232" s="34"/>
      <c r="H232" s="20"/>
      <c r="O232"/>
      <c r="P232"/>
    </row>
    <row r="233" spans="1:16" ht="15" customHeight="1" x14ac:dyDescent="0.25">
      <c r="A233" s="63" t="s">
        <v>33</v>
      </c>
      <c r="B233" s="29" t="s">
        <v>2</v>
      </c>
      <c r="C233" s="30" t="s">
        <v>19</v>
      </c>
      <c r="F233" s="34"/>
      <c r="H233" s="20"/>
      <c r="O233"/>
      <c r="P233"/>
    </row>
    <row r="234" spans="1:16" x14ac:dyDescent="0.25">
      <c r="A234" s="64"/>
      <c r="B234" s="17">
        <v>21</v>
      </c>
      <c r="C234" s="18">
        <f>+B234</f>
        <v>21</v>
      </c>
      <c r="D234" s="19"/>
      <c r="F234" s="36"/>
      <c r="H234" s="20"/>
      <c r="O234"/>
      <c r="P234"/>
    </row>
    <row r="235" spans="1:16" x14ac:dyDescent="0.25">
      <c r="A235" s="3" t="s">
        <v>6</v>
      </c>
      <c r="B235" s="4">
        <v>0</v>
      </c>
      <c r="C235" s="5">
        <f t="shared" ref="C235:C243" si="19">+B235</f>
        <v>0</v>
      </c>
      <c r="F235" s="36"/>
      <c r="H235" s="20"/>
      <c r="O235"/>
      <c r="P235"/>
    </row>
    <row r="236" spans="1:16" ht="15" customHeight="1" x14ac:dyDescent="0.25">
      <c r="A236" s="6" t="s">
        <v>9</v>
      </c>
      <c r="B236">
        <v>0</v>
      </c>
      <c r="C236" s="18">
        <f t="shared" si="19"/>
        <v>0</v>
      </c>
      <c r="F236" s="35"/>
      <c r="H236" s="20"/>
      <c r="O236"/>
      <c r="P236"/>
    </row>
    <row r="237" spans="1:16" ht="15" customHeight="1" x14ac:dyDescent="0.25">
      <c r="A237" s="3" t="s">
        <v>11</v>
      </c>
      <c r="B237" s="4">
        <v>0</v>
      </c>
      <c r="C237" s="5">
        <f t="shared" si="19"/>
        <v>0</v>
      </c>
      <c r="F237" s="34"/>
      <c r="H237" s="20"/>
      <c r="O237"/>
      <c r="P237"/>
    </row>
    <row r="238" spans="1:16" x14ac:dyDescent="0.25">
      <c r="A238" s="6" t="s">
        <v>7</v>
      </c>
      <c r="B238">
        <v>0</v>
      </c>
      <c r="C238" s="22">
        <f t="shared" si="19"/>
        <v>0</v>
      </c>
      <c r="F238" s="34"/>
      <c r="H238" s="20"/>
      <c r="O238"/>
      <c r="P238"/>
    </row>
    <row r="239" spans="1:16" x14ac:dyDescent="0.25">
      <c r="A239" s="6" t="s">
        <v>12</v>
      </c>
      <c r="B239">
        <v>0</v>
      </c>
      <c r="C239" s="22">
        <f t="shared" si="19"/>
        <v>0</v>
      </c>
      <c r="F239" s="34"/>
      <c r="H239" s="20"/>
      <c r="O239"/>
      <c r="P239"/>
    </row>
    <row r="240" spans="1:16" x14ac:dyDescent="0.25">
      <c r="A240" s="3" t="s">
        <v>14</v>
      </c>
      <c r="B240" s="4">
        <v>18</v>
      </c>
      <c r="C240" s="5">
        <f t="shared" si="19"/>
        <v>18</v>
      </c>
      <c r="F240" s="34"/>
      <c r="H240" s="20"/>
      <c r="O240"/>
      <c r="P240"/>
    </row>
    <row r="241" spans="1:16" x14ac:dyDescent="0.25">
      <c r="A241" s="3" t="s">
        <v>16</v>
      </c>
      <c r="B241" s="4">
        <v>3</v>
      </c>
      <c r="C241" s="5">
        <f t="shared" si="19"/>
        <v>3</v>
      </c>
      <c r="F241" s="34"/>
      <c r="H241" s="20"/>
      <c r="O241"/>
      <c r="P241"/>
    </row>
    <row r="242" spans="1:16" x14ac:dyDescent="0.25">
      <c r="A242" s="6" t="s">
        <v>7</v>
      </c>
      <c r="B242">
        <v>3</v>
      </c>
      <c r="C242" s="22">
        <f t="shared" si="19"/>
        <v>3</v>
      </c>
      <c r="F242" s="34"/>
      <c r="H242" s="20"/>
      <c r="O242"/>
      <c r="P242"/>
    </row>
    <row r="243" spans="1:16" ht="15.75" thickBot="1" x14ac:dyDescent="0.3">
      <c r="A243" s="8" t="s">
        <v>12</v>
      </c>
      <c r="B243" s="9">
        <v>0</v>
      </c>
      <c r="C243" s="18">
        <f t="shared" si="19"/>
        <v>0</v>
      </c>
      <c r="F243" s="35"/>
      <c r="H243" s="20"/>
      <c r="O243"/>
      <c r="P243"/>
    </row>
    <row r="244" spans="1:16" x14ac:dyDescent="0.25">
      <c r="A244" s="11" t="s">
        <v>17</v>
      </c>
      <c r="B244" s="12">
        <f>+B240/B234</f>
        <v>0.8571428571428571</v>
      </c>
      <c r="C244" s="13">
        <f>+C240/C234</f>
        <v>0.8571428571428571</v>
      </c>
      <c r="D244" s="43"/>
      <c r="F244" s="34"/>
    </row>
    <row r="245" spans="1:16" ht="15.75" thickBot="1" x14ac:dyDescent="0.3">
      <c r="A245" s="14" t="s">
        <v>5</v>
      </c>
      <c r="B245" s="15">
        <f>+B240/(B234-B242-B238-B244)</f>
        <v>1.05</v>
      </c>
      <c r="C245" s="16">
        <f>+C240/(C234-C242-C238-C244)</f>
        <v>1.05</v>
      </c>
      <c r="D245" s="27"/>
      <c r="F245" s="34"/>
    </row>
    <row r="246" spans="1:16" ht="15.75" thickBot="1" x14ac:dyDescent="0.3">
      <c r="A246" s="26"/>
      <c r="B246" s="27"/>
      <c r="C246" s="24"/>
      <c r="D246" s="27"/>
      <c r="F246" s="34"/>
    </row>
    <row r="247" spans="1:16" x14ac:dyDescent="0.25">
      <c r="A247" s="63" t="s">
        <v>41</v>
      </c>
      <c r="B247" s="29" t="s">
        <v>2</v>
      </c>
      <c r="C247" s="30" t="s">
        <v>19</v>
      </c>
      <c r="F247" s="36"/>
    </row>
    <row r="248" spans="1:16" x14ac:dyDescent="0.25">
      <c r="A248" s="64"/>
      <c r="B248" s="17">
        <v>13</v>
      </c>
      <c r="C248" s="18">
        <f>+B248</f>
        <v>13</v>
      </c>
      <c r="D248" s="24"/>
      <c r="F248" s="35"/>
    </row>
    <row r="249" spans="1:16" x14ac:dyDescent="0.25">
      <c r="A249" s="3" t="s">
        <v>6</v>
      </c>
      <c r="B249" s="4">
        <v>0</v>
      </c>
      <c r="C249" s="5">
        <f t="shared" ref="C249:C257" si="20">+B249</f>
        <v>0</v>
      </c>
      <c r="F249" s="34"/>
    </row>
    <row r="250" spans="1:16" x14ac:dyDescent="0.25">
      <c r="A250" s="6" t="s">
        <v>9</v>
      </c>
      <c r="B250">
        <v>0</v>
      </c>
      <c r="C250" s="22">
        <f t="shared" si="20"/>
        <v>0</v>
      </c>
      <c r="F250" s="34"/>
    </row>
    <row r="251" spans="1:16" x14ac:dyDescent="0.25">
      <c r="A251" s="3" t="s">
        <v>11</v>
      </c>
      <c r="B251" s="4">
        <v>0</v>
      </c>
      <c r="C251" s="5">
        <f t="shared" si="20"/>
        <v>0</v>
      </c>
      <c r="F251" s="34"/>
    </row>
    <row r="252" spans="1:16" x14ac:dyDescent="0.25">
      <c r="A252" s="6" t="s">
        <v>7</v>
      </c>
      <c r="B252">
        <v>0</v>
      </c>
      <c r="C252" s="22">
        <f t="shared" si="20"/>
        <v>0</v>
      </c>
    </row>
    <row r="253" spans="1:16" x14ac:dyDescent="0.25">
      <c r="A253" s="6" t="s">
        <v>12</v>
      </c>
      <c r="B253">
        <v>0</v>
      </c>
      <c r="C253" s="22">
        <f t="shared" si="20"/>
        <v>0</v>
      </c>
    </row>
    <row r="254" spans="1:16" x14ac:dyDescent="0.25">
      <c r="A254" s="3" t="s">
        <v>14</v>
      </c>
      <c r="B254" s="4">
        <v>12</v>
      </c>
      <c r="C254" s="5">
        <f t="shared" si="20"/>
        <v>12</v>
      </c>
    </row>
    <row r="255" spans="1:16" x14ac:dyDescent="0.25">
      <c r="A255" s="3" t="s">
        <v>16</v>
      </c>
      <c r="B255" s="4">
        <v>1</v>
      </c>
      <c r="C255" s="5">
        <f t="shared" si="20"/>
        <v>1</v>
      </c>
    </row>
    <row r="256" spans="1:16" x14ac:dyDescent="0.25">
      <c r="A256" s="6" t="s">
        <v>7</v>
      </c>
      <c r="B256" s="76">
        <v>0</v>
      </c>
      <c r="C256" s="22">
        <f t="shared" si="20"/>
        <v>0</v>
      </c>
    </row>
    <row r="257" spans="1:6" ht="15.75" thickBot="1" x14ac:dyDescent="0.3">
      <c r="A257" s="8" t="s">
        <v>12</v>
      </c>
      <c r="B257" s="9">
        <v>1</v>
      </c>
      <c r="C257" s="23">
        <f t="shared" si="20"/>
        <v>1</v>
      </c>
    </row>
    <row r="258" spans="1:6" x14ac:dyDescent="0.25">
      <c r="A258" s="11" t="s">
        <v>17</v>
      </c>
      <c r="B258" s="12">
        <f>+B254/B248</f>
        <v>0.92307692307692313</v>
      </c>
      <c r="C258" s="13">
        <f>+C254/C248</f>
        <v>0.92307692307692313</v>
      </c>
    </row>
    <row r="259" spans="1:6" ht="15.75" thickBot="1" x14ac:dyDescent="0.3">
      <c r="A259" s="14" t="s">
        <v>5</v>
      </c>
      <c r="B259" s="15">
        <f>+B254/(B248-B256-B252-B258)</f>
        <v>0.99363057324840764</v>
      </c>
      <c r="C259" s="16">
        <f>+C254/(C248-C256-C252-C258)</f>
        <v>0.99363057324840764</v>
      </c>
    </row>
    <row r="260" spans="1:6" ht="15.75" thickBot="1" x14ac:dyDescent="0.3">
      <c r="F260" s="36"/>
    </row>
    <row r="261" spans="1:6" x14ac:dyDescent="0.25">
      <c r="A261" s="63" t="s">
        <v>22</v>
      </c>
      <c r="B261" s="29" t="s">
        <v>2</v>
      </c>
      <c r="C261" s="30" t="s">
        <v>19</v>
      </c>
      <c r="F261" s="36"/>
    </row>
    <row r="262" spans="1:6" x14ac:dyDescent="0.25">
      <c r="A262" s="64"/>
      <c r="B262" s="17">
        <v>93</v>
      </c>
      <c r="C262" s="18">
        <f>+B262</f>
        <v>93</v>
      </c>
      <c r="D262" s="24"/>
      <c r="F262" s="35"/>
    </row>
    <row r="263" spans="1:6" x14ac:dyDescent="0.25">
      <c r="A263" s="3" t="s">
        <v>6</v>
      </c>
      <c r="B263" s="4">
        <v>0</v>
      </c>
      <c r="C263" s="5">
        <f t="shared" ref="C263:C271" si="21">+B263</f>
        <v>0</v>
      </c>
      <c r="F263" s="34"/>
    </row>
    <row r="264" spans="1:6" x14ac:dyDescent="0.25">
      <c r="A264" s="6" t="s">
        <v>9</v>
      </c>
      <c r="B264">
        <v>0</v>
      </c>
      <c r="C264" s="22">
        <f t="shared" si="21"/>
        <v>0</v>
      </c>
      <c r="F264" s="34"/>
    </row>
    <row r="265" spans="1:6" x14ac:dyDescent="0.25">
      <c r="A265" s="3" t="s">
        <v>11</v>
      </c>
      <c r="B265" s="4">
        <v>0</v>
      </c>
      <c r="C265" s="5">
        <f t="shared" si="21"/>
        <v>0</v>
      </c>
      <c r="F265" s="34"/>
    </row>
    <row r="266" spans="1:6" x14ac:dyDescent="0.25">
      <c r="A266" s="6" t="s">
        <v>7</v>
      </c>
      <c r="B266">
        <v>0</v>
      </c>
      <c r="C266" s="22">
        <f t="shared" si="21"/>
        <v>0</v>
      </c>
    </row>
    <row r="267" spans="1:6" x14ac:dyDescent="0.25">
      <c r="A267" s="6" t="s">
        <v>12</v>
      </c>
      <c r="B267">
        <v>0</v>
      </c>
      <c r="C267" s="22">
        <f t="shared" si="21"/>
        <v>0</v>
      </c>
    </row>
    <row r="268" spans="1:6" x14ac:dyDescent="0.25">
      <c r="A268" s="3" t="s">
        <v>14</v>
      </c>
      <c r="B268" s="4">
        <v>76</v>
      </c>
      <c r="C268" s="5">
        <f t="shared" si="21"/>
        <v>76</v>
      </c>
    </row>
    <row r="269" spans="1:6" x14ac:dyDescent="0.25">
      <c r="A269" s="3" t="s">
        <v>16</v>
      </c>
      <c r="B269" s="4">
        <v>17</v>
      </c>
      <c r="C269" s="5">
        <f t="shared" si="21"/>
        <v>17</v>
      </c>
    </row>
    <row r="270" spans="1:6" x14ac:dyDescent="0.25">
      <c r="A270" s="6" t="s">
        <v>7</v>
      </c>
      <c r="B270">
        <v>7</v>
      </c>
      <c r="C270" s="22">
        <f t="shared" si="21"/>
        <v>7</v>
      </c>
    </row>
    <row r="271" spans="1:6" ht="15.75" thickBot="1" x14ac:dyDescent="0.3">
      <c r="A271" s="8" t="s">
        <v>12</v>
      </c>
      <c r="B271" s="9">
        <v>10</v>
      </c>
      <c r="C271" s="23">
        <f t="shared" si="21"/>
        <v>10</v>
      </c>
    </row>
    <row r="272" spans="1:6" x14ac:dyDescent="0.25">
      <c r="A272" s="11" t="s">
        <v>17</v>
      </c>
      <c r="B272" s="12">
        <f>+B268/B262</f>
        <v>0.81720430107526887</v>
      </c>
      <c r="C272" s="13">
        <f>+C268/C262</f>
        <v>0.81720430107526887</v>
      </c>
    </row>
    <row r="273" spans="1:3" ht="15.75" thickBot="1" x14ac:dyDescent="0.3">
      <c r="A273" s="14" t="s">
        <v>5</v>
      </c>
      <c r="B273" s="15">
        <f>+B268/(B262-B270-B266-B272)</f>
        <v>0.8921989396617015</v>
      </c>
      <c r="C273" s="16">
        <f>+C268/(C262-C270-C266-C272)</f>
        <v>0.8921989396617015</v>
      </c>
    </row>
    <row r="274" spans="1:3" ht="15.75" thickBot="1" x14ac:dyDescent="0.3"/>
    <row r="275" spans="1:3" x14ac:dyDescent="0.25">
      <c r="A275" s="63" t="s">
        <v>32</v>
      </c>
      <c r="B275" s="29" t="s">
        <v>2</v>
      </c>
      <c r="C275" s="30" t="s">
        <v>19</v>
      </c>
    </row>
    <row r="276" spans="1:3" x14ac:dyDescent="0.25">
      <c r="A276" s="64"/>
      <c r="B276" s="17">
        <v>29</v>
      </c>
      <c r="C276" s="22">
        <f>+B276</f>
        <v>29</v>
      </c>
    </row>
    <row r="277" spans="1:3" x14ac:dyDescent="0.25">
      <c r="A277" s="3" t="s">
        <v>6</v>
      </c>
      <c r="B277" s="4">
        <v>1</v>
      </c>
      <c r="C277" s="5">
        <f t="shared" ref="C277:C285" si="22">+B277</f>
        <v>1</v>
      </c>
    </row>
    <row r="278" spans="1:3" x14ac:dyDescent="0.25">
      <c r="A278" s="6" t="s">
        <v>9</v>
      </c>
      <c r="B278">
        <v>0</v>
      </c>
      <c r="C278" s="22">
        <f t="shared" si="22"/>
        <v>0</v>
      </c>
    </row>
    <row r="279" spans="1:3" x14ac:dyDescent="0.25">
      <c r="A279" s="3" t="s">
        <v>11</v>
      </c>
      <c r="B279" s="4">
        <v>0</v>
      </c>
      <c r="C279" s="5">
        <f t="shared" si="22"/>
        <v>0</v>
      </c>
    </row>
    <row r="280" spans="1:3" x14ac:dyDescent="0.25">
      <c r="A280" s="6" t="s">
        <v>7</v>
      </c>
      <c r="B280">
        <v>0</v>
      </c>
      <c r="C280" s="22">
        <f t="shared" si="22"/>
        <v>0</v>
      </c>
    </row>
    <row r="281" spans="1:3" x14ac:dyDescent="0.25">
      <c r="A281" s="6" t="s">
        <v>12</v>
      </c>
      <c r="B281">
        <v>0</v>
      </c>
      <c r="C281" s="22">
        <f t="shared" si="22"/>
        <v>0</v>
      </c>
    </row>
    <row r="282" spans="1:3" x14ac:dyDescent="0.25">
      <c r="A282" s="3" t="s">
        <v>14</v>
      </c>
      <c r="B282" s="4">
        <v>27</v>
      </c>
      <c r="C282" s="5">
        <f t="shared" si="22"/>
        <v>27</v>
      </c>
    </row>
    <row r="283" spans="1:3" x14ac:dyDescent="0.25">
      <c r="A283" s="3" t="s">
        <v>16</v>
      </c>
      <c r="B283" s="4">
        <v>1</v>
      </c>
      <c r="C283" s="5">
        <f t="shared" si="22"/>
        <v>1</v>
      </c>
    </row>
    <row r="284" spans="1:3" x14ac:dyDescent="0.25">
      <c r="A284" s="6" t="s">
        <v>7</v>
      </c>
      <c r="B284">
        <v>0</v>
      </c>
      <c r="C284" s="22">
        <f t="shared" si="22"/>
        <v>0</v>
      </c>
    </row>
    <row r="285" spans="1:3" ht="15.75" thickBot="1" x14ac:dyDescent="0.3">
      <c r="A285" s="8" t="s">
        <v>12</v>
      </c>
      <c r="B285" s="9">
        <v>1</v>
      </c>
      <c r="C285" s="23">
        <f t="shared" si="22"/>
        <v>1</v>
      </c>
    </row>
    <row r="286" spans="1:3" x14ac:dyDescent="0.25">
      <c r="A286" s="11" t="s">
        <v>17</v>
      </c>
      <c r="B286" s="12">
        <f>+B282/B276</f>
        <v>0.93103448275862066</v>
      </c>
      <c r="C286" s="13">
        <f>+C282/C276</f>
        <v>0.93103448275862066</v>
      </c>
    </row>
    <row r="287" spans="1:3" ht="15.75" thickBot="1" x14ac:dyDescent="0.3">
      <c r="A287" s="14" t="s">
        <v>5</v>
      </c>
      <c r="B287" s="15">
        <f>+B282/(B276-B284-B280-B286)</f>
        <v>0.96191646191646185</v>
      </c>
      <c r="C287" s="16">
        <f>+C282/(C276-C284-C280-C286)</f>
        <v>0.96191646191646185</v>
      </c>
    </row>
  </sheetData>
  <sortState xmlns:xlrd2="http://schemas.microsoft.com/office/spreadsheetml/2017/richdata2" ref="I8:I232">
    <sortCondition ref="I8:I232"/>
  </sortState>
  <mergeCells count="23">
    <mergeCell ref="A120:A121"/>
    <mergeCell ref="A36:A37"/>
    <mergeCell ref="A21:A22"/>
    <mergeCell ref="A1:E1"/>
    <mergeCell ref="A3:E3"/>
    <mergeCell ref="A4:E4"/>
    <mergeCell ref="A6:A7"/>
    <mergeCell ref="A275:A276"/>
    <mergeCell ref="A261:A262"/>
    <mergeCell ref="A106:A107"/>
    <mergeCell ref="A50:A51"/>
    <mergeCell ref="A162:A163"/>
    <mergeCell ref="A233:A234"/>
    <mergeCell ref="A176:A177"/>
    <mergeCell ref="A247:A248"/>
    <mergeCell ref="A218:A219"/>
    <mergeCell ref="A78:A79"/>
    <mergeCell ref="A92:A93"/>
    <mergeCell ref="A204:A205"/>
    <mergeCell ref="A190:A191"/>
    <mergeCell ref="A148:A149"/>
    <mergeCell ref="A64:A65"/>
    <mergeCell ref="A134:A13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203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SEPTIEMBRE 2024</dc:title>
  <dc:creator>ASUS</dc:creator>
  <cp:lastModifiedBy>Juan David Dominguez Arrieta</cp:lastModifiedBy>
  <dcterms:created xsi:type="dcterms:W3CDTF">2020-03-27T16:34:22Z</dcterms:created>
  <dcterms:modified xsi:type="dcterms:W3CDTF">2024-12-04T20:54:29Z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